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Bolly\Downloads\"/>
    </mc:Choice>
  </mc:AlternateContent>
  <xr:revisionPtr revIDLastSave="0" documentId="13_ncr:1_{F477FF1F-F661-400F-A09A-74652FEBF5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solidated P &amp; L" sheetId="2" r:id="rId1"/>
    <sheet name="Rak Op Stock" sheetId="10" state="hidden" r:id="rId2"/>
    <sheet name="Cl Stock RAK" sheetId="21" state="hidden" r:id="rId3"/>
    <sheet name="Cl Stock MTL-FUJ" sheetId="22" state="hidden" r:id="rId4"/>
    <sheet name="Sheet3" sheetId="8" state="hidden" r:id="rId5"/>
    <sheet name="Petty Cash Fuel RAK " sheetId="28" state="hidden" r:id="rId6"/>
  </sheets>
  <definedNames>
    <definedName name="_xlnm._FilterDatabase" localSheetId="0" hidden="1">'Consolidated P &amp; L'!$C$4:$C$122</definedName>
    <definedName name="_xlnm._FilterDatabase" localSheetId="5" hidden="1">'Petty Cash Fuel RAK '!$A$1:$K$1</definedName>
    <definedName name="_xlnm.Print_Titles" localSheetId="0">'Consolidated P &amp; L'!$A:$B,'Consolidated P &amp; L'!$4:$4</definedName>
    <definedName name="QB_COLUMN_2921" localSheetId="0" hidden="1">'Consolidated P &amp; L'!#REF!</definedName>
    <definedName name="QB_COLUMN_2922" localSheetId="0" hidden="1">'Consolidated P &amp; L'!#REF!</definedName>
    <definedName name="QB_COLUMN_2923" localSheetId="0" hidden="1">'Consolidated P &amp; L'!#REF!</definedName>
    <definedName name="QB_COLUMN_2924" localSheetId="0" hidden="1">'Consolidated P &amp; L'!#REF!</definedName>
    <definedName name="QB_COLUMN_2925" localSheetId="0" hidden="1">'Consolidated P &amp; L'!#REF!</definedName>
    <definedName name="QB_COLUMN_2930" localSheetId="0" hidden="1">'Consolidated P &amp; L'!$C$4</definedName>
    <definedName name="QB_DATA_0" localSheetId="0" hidden="1">'Consolidated P &amp; L'!#REF!,'Consolidated P &amp; L'!#REF!,'Consolidated P &amp; L'!#REF!,'Consolidated P &amp; L'!#REF!,'Consolidated P &amp; L'!$25:$25,'Consolidated P &amp; L'!$28:$28,'Consolidated P &amp; L'!#REF!,'Consolidated P &amp; L'!#REF!,'Consolidated P &amp; L'!#REF!,'Consolidated P &amp; L'!#REF!,'Consolidated P &amp; L'!#REF!,'Consolidated P &amp; L'!$36:$36,'Consolidated P &amp; L'!$40:$40,'Consolidated P &amp; L'!#REF!,'Consolidated P &amp; L'!#REF!,'Consolidated P &amp; L'!#REF!</definedName>
    <definedName name="QB_DATA_1" localSheetId="0" hidden="1">'Consolidated P &amp; L'!#REF!,'Consolidated P &amp; L'!#REF!,'Consolidated P &amp; L'!$48:$48,'Consolidated P &amp; L'!$52:$52,'Consolidated P &amp; L'!$90:$90,'Consolidated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DATA_2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DATA_3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DATA_4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DATA_5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DATA_6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DATA_7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DATA_8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FORMULA_0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L'!$C$10,'Consolidated P &amp; L'!#REF!,'Consolidated P &amp; L'!#REF!,'Consolidated P &amp; L'!#REF!,'Consolidated P &amp; L'!#REF!,'Consolidated P &amp; L'!#REF!,'Consolidated P &amp; L'!$C$11</definedName>
    <definedName name="QB_FORMULA_1" localSheetId="0" hidden="1">'Consolidated P &amp; L'!$C$49,'Consolidated P &amp; L'!$C$28,'Consolidated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L'!$C$29,'Consolidated P &amp; L'!#REF!,'Consolidated P &amp; L'!#REF!</definedName>
    <definedName name="QB_FORMULA_10" localSheetId="0" hidden="1">'Consolidated P &amp; L'!#REF!,'Consolidated P &amp; L'!#REF!,'Consolidated P &amp; L'!#REF!,'Consolidated P &amp; L'!#REF!,'Consolidated P &amp; L'!#REF!,'Consolidated P &amp; L'!#REF!,'Consolidated P &amp; L'!#REF!,'Consolidated P &amp; L'!$C$103,'Consolidated P &amp; L'!#REF!,'Consolidated P &amp; L'!#REF!,'Consolidated P &amp; L'!$C$94,'Consolidated P &amp; L'!$C$60,'Consolidated P &amp; L'!#REF!,'Consolidated P &amp; L'!#REF!,'Consolidated P &amp; L'!#REF!,'Consolidated P &amp; L'!#REF!</definedName>
    <definedName name="QB_FORMULA_11" localSheetId="0" hidden="1">'Consolidated P &amp; L'!#REF!,'Consolidated P &amp; L'!#REF!,'Consolidated P &amp; L'!#REF!,'Consolidated P &amp; L'!#REF!,'Consolidated P &amp; L'!$C$84,'Consolidated P &amp; L'!$C$85,'Consolidated P &amp; L'!#REF!,'Consolidated P &amp; L'!#REF!,'Consolidated P &amp; L'!#REF!,'Consolidated P &amp; L'!#REF!,'Consolidated P &amp; L'!#REF!,'Consolidated P &amp; L'!#REF!,'Consolidated P &amp; L'!$C$86,'Consolidated P &amp; L'!$C$95,'Consolidated P &amp; L'!#REF!,'Consolidated P &amp; L'!$C$104</definedName>
    <definedName name="QB_FORMULA_12" localSheetId="0" hidden="1">'Consolidated P &amp; L'!#REF!,'Consolidated P &amp; L'!#REF!,'Consolidated P &amp; L'!#REF!,'Consolidated P &amp; L'!#REF!,'Consolidated P &amp; L'!#REF!,'Consolidated P &amp; L'!#REF!,'Consolidated P &amp; L'!$C$26,'Consolidated P &amp; L'!#REF!,'Consolidated P &amp; L'!#REF!,'Consolidated P &amp; L'!#REF!,'Consolidated P &amp; L'!#REF!,'Consolidated P &amp; L'!#REF!,'Consolidated P &amp; L'!#REF!,'Consolidated P &amp; L'!#REF!,'Consolidated P &amp; L'!$C$110,'Consolidated P &amp; L'!#REF!</definedName>
    <definedName name="QB_FORMULA_13" localSheetId="0" hidden="1">'Consolidated P &amp; L'!#REF!,'Consolidated P &amp; L'!#REF!,'Consolidated P &amp; L'!#REF!,'Consolidated P &amp; L'!#REF!,'Consolidated P &amp; L'!#REF!,'Consolidated P &amp; L'!#REF!,'Consolidated P &amp; L'!$C$68,'Consolidated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FORMULA_14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FORMULA_15" localSheetId="0" hidden="1">'Consolidated P &amp; L'!$C$78,'Consolidated P &amp; L'!$C$79,'Consolidated P &amp; L'!$C$80,'Consolidated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FORMULA_16" localSheetId="0" hidden="1">'Consolidated P &amp; L'!#REF!,'Consolidated P &amp; L'!#REF!,'Consolidated P &amp; L'!#REF!,'Consolidated P &amp; L'!#REF!,'Consolidated P &amp; L'!$C$81,'Consolidated P &amp; L'!$C$71,'Consolidated P &amp; L'!$C$72,'Consolidated P &amp; L'!$C$73,'Consolidated P &amp; L'!$C$75,'Consolidated P &amp; L'!#REF!,'Consolidated P &amp; L'!#REF!,'Consolidated P &amp; L'!#REF!,'Consolidated P &amp; L'!#REF!,'Consolidated P &amp; L'!#REF!,'Consolidated P &amp; L'!#REF!,'Consolidated P &amp; L'!$C$76</definedName>
    <definedName name="QB_FORMULA_17" localSheetId="0" hidden="1">'Consolidated P &amp; L'!$C$65,'Consolidated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L'!$C$119,'Consolidated P &amp; L'!#REF!</definedName>
    <definedName name="QB_FORMULA_18" localSheetId="0" hidden="1">'Consolidated P &amp; L'!#REF!,'Consolidated P &amp; L'!#REF!,'Consolidated P &amp; L'!#REF!,'Consolidated P &amp; L'!#REF!,'Consolidated P &amp; L'!$C$121,'Consolidated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FORMULA_19" localSheetId="0" hidden="1">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FORMULA_2" localSheetId="0" hidden="1">'Consolidated P &amp; L'!#REF!,'Consolidated P &amp; L'!#REF!,'Consolidated P &amp; L'!#REF!,'Consolidated P &amp; L'!$C$32,'Consolidated P &amp; L'!#REF!,'Consolidated P &amp; L'!$C$109,'Consolidated P &amp; L'!#REF!,'Consolidated P &amp; L'!#REF!,'Consolidated P &amp; L'!#REF!,'Consolidated P &amp; L'!$C$36,'Consolidated P &amp; L'!$C$40,'Consolidated P &amp; L'!#REF!,'Consolidated P &amp; L'!#REF!,'Consolidated P &amp; L'!#REF!,'Consolidated P &amp; L'!#REF!,'Consolidated P &amp; L'!#REF!</definedName>
    <definedName name="QB_FORMULA_3" localSheetId="0" hidden="1">'Consolidated P &amp; L'!#REF!,'Consolidated P &amp; L'!#REF!,'Consolidated P &amp; L'!#REF!,'Consolidated P &amp; L'!#REF!,'Consolidated P &amp; L'!#REF!,'Consolidated P &amp; L'!$C$45,'Consolidated P &amp; L'!$C$48,'Consolidated P &amp; L'!$C$52,'Consolidated P &amp; L'!#REF!,'Consolidated P &amp; L'!#REF!,'Consolidated P &amp; L'!#REF!,'Consolidated P &amp; L'!#REF!,'Consolidated P &amp; L'!#REF!,'Consolidated P &amp; L'!$C$53,'Consolidated P &amp; L'!$C$90,'Consolidated P &amp; L'!#REF!</definedName>
    <definedName name="QB_FORMULA_4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FORMULA_5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L'!$C$91,'Consolidated P &amp; L'!#REF!</definedName>
    <definedName name="QB_FORMULA_6" localSheetId="0" hidden="1">'Consolidated P &amp; L'!#REF!,'Consolidated P &amp; L'!$C$25,'Consolidated P &amp; L'!#REF!,'Consolidated P &amp; L'!#REF!,'Consolidated P &amp; L'!#REF!,'Consolidated P &amp; L'!$C$23,'Consolidated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L'!#REF!</definedName>
    <definedName name="QB_FORMULA_7" localSheetId="0" hidden="1">'Consolidated P &amp; L'!#REF!,'Consolidated P &amp; L'!#REF!,'Consolidated P &amp; L'!#REF!,'Consolidated P &amp; L'!#REF!,'Consolidated P &amp; L'!#REF!,'Consolidated P &amp; L'!#REF!,'Consolidated P &amp; L'!#REF!,'Consolidated P &amp; L'!$C$111,'Consolidated P &amp; L'!$C$101,'Consolidated P &amp; L'!$C$99,'Consolidated P &amp; L'!$C$100,'Consolidated P &amp; L'!#REF!,'Consolidated P &amp; L'!#REF!,'Consolidated P &amp; L'!$C$102,'Consolidated P &amp; L'!#REF!,'Consolidated P &amp; L'!$C$14</definedName>
    <definedName name="QB_FORMULA_8" localSheetId="0" hidden="1">'Consolidated P &amp; L'!#REF!,'Consolidated P &amp; L'!#REF!,'Consolidated P &amp; L'!#REF!,'Consolidated P &amp; L'!#REF!,'Consolidated P &amp; L'!#REF!,'Consolidated P &amp; L'!$C$16,'Consolidated P &amp; L'!#REF!,'Consolidated P &amp; L'!#REF!,'Consolidated P &amp; L'!#REF!,'Consolidated P &amp; L'!#REF!,'Consolidated P &amp; L'!#REF!,'Consolidated P &amp; L'!#REF!,'Consolidated P &amp; L'!$C$56,'Consolidated P &amp; L'!$C$57,'Consolidated P &amp; L'!#REF!,'Consolidated P &amp; L'!#REF!</definedName>
    <definedName name="QB_FORMULA_9" localSheetId="0" hidden="1">'Consolidated P &amp; L'!#REF!,'Consolidated P &amp; L'!#REF!,'Consolidated P &amp; L'!#REF!,'Consolidated P &amp; L'!#REF!,'Consolidated P &amp; L'!#REF!,'Consolidated P &amp; L'!#REF!,'Consolidated P &amp; L'!#REF!,'Consolidated P &amp; L'!#REF!,'Consolidated P &amp; L'!#REF!,'Consolidated P &amp; L'!$C$27,'Consolidated P &amp; L'!$C$83,'Consolidated P &amp; L'!#REF!,'Consolidated P &amp; L'!$C$59,'Consolidated P &amp; L'!$C$64,'Consolidated P &amp; L'!#REF!,'Consolidated P &amp; L'!#REF!</definedName>
    <definedName name="QB_ROW_100250" localSheetId="0" hidden="1">'Consolidated P &amp; L'!#REF!</definedName>
    <definedName name="QB_ROW_103250" localSheetId="0" hidden="1">'Consolidated P &amp; L'!#REF!</definedName>
    <definedName name="QB_ROW_105250" localSheetId="0" hidden="1">'Consolidated P &amp; L'!#REF!</definedName>
    <definedName name="QB_ROW_112050" localSheetId="0" hidden="1">'Consolidated P &amp; L'!#REF!</definedName>
    <definedName name="QB_ROW_112260" localSheetId="0" hidden="1">'Consolidated P &amp; L'!$B$104</definedName>
    <definedName name="QB_ROW_112350" localSheetId="0" hidden="1">'Consolidated P &amp; L'!#REF!</definedName>
    <definedName name="QB_ROW_115250" localSheetId="0" hidden="1">'Consolidated P &amp; L'!#REF!</definedName>
    <definedName name="QB_ROW_116250" localSheetId="0" hidden="1">'Consolidated P &amp; L'!$B$95</definedName>
    <definedName name="QB_ROW_120250" localSheetId="0" hidden="1">'Consolidated P &amp; L'!$B$86</definedName>
    <definedName name="QB_ROW_135250" localSheetId="0" hidden="1">'Consolidated P &amp; L'!#REF!</definedName>
    <definedName name="QB_ROW_136250" localSheetId="0" hidden="1">'Consolidated P &amp; L'!#REF!</definedName>
    <definedName name="QB_ROW_137250" localSheetId="0" hidden="1">'Consolidated P &amp; L'!$B$75</definedName>
    <definedName name="QB_ROW_14240" localSheetId="0" hidden="1">'Consolidated P &amp; L'!$B$110</definedName>
    <definedName name="QB_ROW_148250" localSheetId="0" hidden="1">'Consolidated P &amp; L'!#REF!</definedName>
    <definedName name="QB_ROW_153250" localSheetId="0" hidden="1">'Consolidated P &amp; L'!$B$57</definedName>
    <definedName name="QB_ROW_171260" localSheetId="0" hidden="1">'Consolidated P &amp; L'!#REF!</definedName>
    <definedName name="QB_ROW_177050" localSheetId="0" hidden="1">'Consolidated P &amp; L'!#REF!</definedName>
    <definedName name="QB_ROW_177260" localSheetId="0" hidden="1">'Consolidated P &amp; L'!$B$85</definedName>
    <definedName name="QB_ROW_177350" localSheetId="0" hidden="1">'Consolidated P &amp; L'!#REF!</definedName>
    <definedName name="QB_ROW_178260" localSheetId="0" hidden="1">'Consolidated P &amp; L'!$B$84</definedName>
    <definedName name="QB_ROW_18040" localSheetId="0" hidden="1">'Consolidated P &amp; L'!$B$77</definedName>
    <definedName name="QB_ROW_18301" localSheetId="0" hidden="1">'Consolidated P &amp; L'!#REF!</definedName>
    <definedName name="QB_ROW_18340" localSheetId="0" hidden="1">'Consolidated P &amp; L'!$B$81</definedName>
    <definedName name="QB_ROW_184350" localSheetId="0" hidden="1">'Consolidated P &amp; L'!$B$56</definedName>
    <definedName name="QB_ROW_189240" localSheetId="0" hidden="1">'Consolidated P &amp; L'!#REF!</definedName>
    <definedName name="QB_ROW_19011" localSheetId="0" hidden="1">'Consolidated P &amp; L'!#REF!</definedName>
    <definedName name="QB_ROW_19250" localSheetId="0" hidden="1">'Consolidated P &amp; L'!$B$52</definedName>
    <definedName name="QB_ROW_19311" localSheetId="0" hidden="1">'Consolidated P &amp; L'!$B$121</definedName>
    <definedName name="QB_ROW_200050" localSheetId="0" hidden="1">'Consolidated P &amp; L'!#REF!</definedName>
    <definedName name="QB_ROW_20031" localSheetId="0" hidden="1">'Consolidated P &amp; L'!$B$5</definedName>
    <definedName name="QB_ROW_200350" localSheetId="0" hidden="1">'Consolidated P &amp; L'!#REF!</definedName>
    <definedName name="QB_ROW_20331" localSheetId="0" hidden="1">'Consolidated P &amp; L'!$B$11</definedName>
    <definedName name="QB_ROW_21031" localSheetId="0" hidden="1">'Consolidated P &amp; L'!$B$108</definedName>
    <definedName name="QB_ROW_21040" localSheetId="0" hidden="1">'Consolidated P &amp; L'!#REF!</definedName>
    <definedName name="QB_ROW_21331" localSheetId="0" hidden="1">'Consolidated P &amp; L'!$B$119</definedName>
    <definedName name="QB_ROW_21340" localSheetId="0" hidden="1">'Consolidated P &amp; L'!$B$76</definedName>
    <definedName name="QB_ROW_217240" localSheetId="0" hidden="1">'Consolidated P &amp; L'!#REF!</definedName>
    <definedName name="QB_ROW_22011" localSheetId="0" hidden="1">'Consolidated P &amp; L'!$B$122</definedName>
    <definedName name="QB_ROW_22311" localSheetId="0" hidden="1">'Consolidated P &amp; L'!#REF!</definedName>
    <definedName name="QB_ROW_224060" localSheetId="0" hidden="1">'Consolidated P &amp; L'!#REF!</definedName>
    <definedName name="QB_ROW_224270" localSheetId="0" hidden="1">'Consolidated P &amp; L'!$B$14</definedName>
    <definedName name="QB_ROW_224360" localSheetId="0" hidden="1">'Consolidated P &amp; L'!$B$16</definedName>
    <definedName name="QB_ROW_23021" localSheetId="0" hidden="1">'Consolidated P &amp; L'!#REF!</definedName>
    <definedName name="QB_ROW_23250" localSheetId="0" hidden="1">'Consolidated P &amp; L'!#REF!</definedName>
    <definedName name="QB_ROW_23321" localSheetId="0" hidden="1">'Consolidated P &amp; L'!#REF!</definedName>
    <definedName name="QB_ROW_236250" localSheetId="0" hidden="1">'Consolidated P &amp; L'!$B$102</definedName>
    <definedName name="QB_ROW_25040" localSheetId="0" hidden="1">'Consolidated P &amp; L'!#REF!</definedName>
    <definedName name="QB_ROW_25250" localSheetId="0" hidden="1">'Consolidated P &amp; L'!#REF!</definedName>
    <definedName name="QB_ROW_253250" localSheetId="0" hidden="1">'Consolidated P &amp; L'!#REF!</definedName>
    <definedName name="QB_ROW_25340" localSheetId="0" hidden="1">'Consolidated P &amp; L'!#REF!</definedName>
    <definedName name="QB_ROW_255250" localSheetId="0" hidden="1">'Consolidated P &amp; L'!#REF!</definedName>
    <definedName name="QB_ROW_258250" localSheetId="0" hidden="1">'Consolidated P &amp; L'!#REF!</definedName>
    <definedName name="QB_ROW_298240" localSheetId="0" hidden="1">'Consolidated P &amp; L'!$B$25</definedName>
    <definedName name="QB_ROW_304250" localSheetId="0" hidden="1">'Consolidated P &amp; L'!#REF!</definedName>
    <definedName name="QB_ROW_305250" localSheetId="0" hidden="1">'Consolidated P &amp; L'!#REF!</definedName>
    <definedName name="QB_ROW_307250" localSheetId="0" hidden="1">'Consolidated P &amp; L'!#REF!</definedName>
    <definedName name="QB_ROW_33040" localSheetId="0" hidden="1">'Consolidated P &amp; L'!#REF!</definedName>
    <definedName name="QB_ROW_33250" localSheetId="0" hidden="1">'Consolidated P &amp; L'!$B$28</definedName>
    <definedName name="QB_ROW_33340" localSheetId="0" hidden="1">'Consolidated P &amp; L'!#REF!</definedName>
    <definedName name="QB_ROW_336250" localSheetId="0" hidden="1">'Consolidated P &amp; L'!#REF!</definedName>
    <definedName name="QB_ROW_339240" localSheetId="0" hidden="1">'Consolidated P &amp; L'!#REF!</definedName>
    <definedName name="QB_ROW_342240" localSheetId="0" hidden="1">'Consolidated P &amp; L'!#REF!</definedName>
    <definedName name="QB_ROW_360250" localSheetId="0" hidden="1">'Consolidated P &amp; L'!#REF!</definedName>
    <definedName name="QB_ROW_361250" localSheetId="0" hidden="1">'Consolidated P &amp; L'!$B$49</definedName>
    <definedName name="QB_ROW_373250" localSheetId="0" hidden="1">'Consolidated P &amp; L'!#REF!</definedName>
    <definedName name="QB_ROW_376050" localSheetId="0" hidden="1">'Consolidated P &amp; L'!#REF!</definedName>
    <definedName name="QB_ROW_376260" localSheetId="0" hidden="1">'Consolidated P &amp; L'!$B$60</definedName>
    <definedName name="QB_ROW_376350" localSheetId="0" hidden="1">'Consolidated P &amp; L'!#REF!</definedName>
    <definedName name="QB_ROW_379260" localSheetId="0" hidden="1">'Consolidated P &amp; L'!#REF!</definedName>
    <definedName name="QB_ROW_380260" localSheetId="0" hidden="1">'Consolidated P &amp; L'!#REF!</definedName>
    <definedName name="QB_ROW_381260" localSheetId="0" hidden="1">'Consolidated P &amp; L'!#REF!</definedName>
    <definedName name="QB_ROW_382260" localSheetId="0" hidden="1">'Consolidated P &amp; L'!#REF!</definedName>
    <definedName name="QB_ROW_383260" localSheetId="0" hidden="1">'Consolidated P &amp; L'!#REF!</definedName>
    <definedName name="QB_ROW_384260" localSheetId="0" hidden="1">'Consolidated P &amp; L'!#REF!</definedName>
    <definedName name="QB_ROW_386260" localSheetId="0" hidden="1">'Consolidated P &amp; L'!#REF!</definedName>
    <definedName name="QB_ROW_388260" localSheetId="0" hidden="1">'Consolidated P &amp; L'!#REF!</definedName>
    <definedName name="QB_ROW_389260" localSheetId="0" hidden="1">'Consolidated P &amp; L'!#REF!</definedName>
    <definedName name="QB_ROW_393250" localSheetId="0" hidden="1">'Consolidated P &amp; L'!#REF!</definedName>
    <definedName name="QB_ROW_407250" localSheetId="0" hidden="1">'Consolidated P &amp; L'!#REF!</definedName>
    <definedName name="QB_ROW_408250" localSheetId="0" hidden="1">'Consolidated P &amp; L'!$B$103</definedName>
    <definedName name="QB_ROW_415250" localSheetId="0" hidden="1">'Consolidated P &amp; L'!#REF!</definedName>
    <definedName name="QB_ROW_430040" localSheetId="0" hidden="1">'Consolidated P &amp; L'!#REF!</definedName>
    <definedName name="QB_ROW_430250" localSheetId="0" hidden="1">'Consolidated P &amp; L'!#REF!</definedName>
    <definedName name="QB_ROW_430340" localSheetId="0" hidden="1">'Consolidated P &amp; L'!$B$10</definedName>
    <definedName name="QB_ROW_43040" localSheetId="0" hidden="1">'Consolidated P &amp; L'!#REF!</definedName>
    <definedName name="QB_ROW_431040" localSheetId="0" hidden="1">'Consolidated P &amp; L'!$B$89</definedName>
    <definedName name="QB_ROW_431250" localSheetId="0" hidden="1">'Consolidated P &amp; L'!#REF!</definedName>
    <definedName name="QB_ROW_431340" localSheetId="0" hidden="1">'Consolidated P &amp; L'!$B$91</definedName>
    <definedName name="QB_ROW_43250" localSheetId="0" hidden="1">'Consolidated P &amp; L'!#REF!</definedName>
    <definedName name="QB_ROW_43340" localSheetId="0" hidden="1">'Consolidated P &amp; L'!$B$68</definedName>
    <definedName name="QB_ROW_434250" localSheetId="0" hidden="1">'Consolidated P &amp; L'!#REF!</definedName>
    <definedName name="QB_ROW_437250" localSheetId="0" hidden="1">'Consolidated P &amp; L'!#REF!</definedName>
    <definedName name="QB_ROW_438050" localSheetId="0" hidden="1">'Consolidated P &amp; L'!#REF!</definedName>
    <definedName name="QB_ROW_438260" localSheetId="0" hidden="1">'Consolidated P &amp; L'!#REF!</definedName>
    <definedName name="QB_ROW_438350" localSheetId="0" hidden="1">'Consolidated P &amp; L'!#REF!</definedName>
    <definedName name="QB_ROW_441040" localSheetId="0" hidden="1">'Consolidated P &amp; L'!$B$47</definedName>
    <definedName name="QB_ROW_441340" localSheetId="0" hidden="1">'Consolidated P &amp; L'!$B$53</definedName>
    <definedName name="QB_ROW_442260" localSheetId="0" hidden="1">'Consolidated P &amp; L'!#REF!</definedName>
    <definedName name="QB_ROW_443250" localSheetId="0" hidden="1">'Consolidated P &amp; L'!#REF!</definedName>
    <definedName name="QB_ROW_457250" localSheetId="0" hidden="1">'Consolidated P &amp; L'!#REF!</definedName>
    <definedName name="QB_ROW_458250" localSheetId="0" hidden="1">'Consolidated P &amp; L'!#REF!</definedName>
    <definedName name="QB_ROW_459250" localSheetId="0" hidden="1">'Consolidated P &amp; L'!#REF!</definedName>
    <definedName name="QB_ROW_462250" localSheetId="0" hidden="1">'Consolidated P &amp; L'!#REF!</definedName>
    <definedName name="QB_ROW_463250" localSheetId="0" hidden="1">'Consolidated P &amp; L'!#REF!</definedName>
    <definedName name="QB_ROW_464250" localSheetId="0" hidden="1">'Consolidated P &amp; L'!#REF!</definedName>
    <definedName name="QB_ROW_465250" localSheetId="0" hidden="1">'Consolidated P &amp; L'!#REF!</definedName>
    <definedName name="QB_ROW_466250" localSheetId="0" hidden="1">'Consolidated P &amp; L'!#REF!</definedName>
    <definedName name="QB_ROW_478250" localSheetId="0" hidden="1">'Consolidated P &amp; L'!#REF!</definedName>
    <definedName name="QB_ROW_48040" localSheetId="0" hidden="1">'Consolidated P &amp; L'!#REF!</definedName>
    <definedName name="QB_ROW_481040" localSheetId="0" hidden="1">'Consolidated P &amp; L'!#REF!</definedName>
    <definedName name="QB_ROW_481250" localSheetId="0" hidden="1">'Consolidated P &amp; L'!#REF!</definedName>
    <definedName name="QB_ROW_481340" localSheetId="0" hidden="1">'Consolidated P &amp; L'!$B$45</definedName>
    <definedName name="QB_ROW_48250" localSheetId="0" hidden="1">'Consolidated P &amp; L'!#REF!</definedName>
    <definedName name="QB_ROW_48340" localSheetId="0" hidden="1">'Consolidated P &amp; L'!#REF!</definedName>
    <definedName name="QB_ROW_494250" localSheetId="0" hidden="1">'Consolidated P &amp; L'!#REF!</definedName>
    <definedName name="QB_ROW_496250" localSheetId="0" hidden="1">'Consolidated P &amp; L'!#REF!</definedName>
    <definedName name="QB_ROW_498250" localSheetId="0" hidden="1">'Consolidated P &amp; L'!#REF!</definedName>
    <definedName name="QB_ROW_502250" localSheetId="0" hidden="1">'Consolidated P &amp; L'!#REF!</definedName>
    <definedName name="QB_ROW_50250" localSheetId="0" hidden="1">'Consolidated P &amp; L'!#REF!</definedName>
    <definedName name="QB_ROW_508250" localSheetId="0" hidden="1">'Consolidated P &amp; L'!#REF!</definedName>
    <definedName name="QB_ROW_518250" localSheetId="0" hidden="1">'Consolidated P &amp; L'!#REF!</definedName>
    <definedName name="QB_ROW_520250" localSheetId="0" hidden="1">'Consolidated P &amp; L'!#REF!</definedName>
    <definedName name="QB_ROW_525250" localSheetId="0" hidden="1">'Consolidated P &amp; L'!$B$73</definedName>
    <definedName name="QB_ROW_526250" localSheetId="0" hidden="1">'Consolidated P &amp; L'!#REF!</definedName>
    <definedName name="QB_ROW_53250" localSheetId="0" hidden="1">'Consolidated P &amp; L'!#REF!</definedName>
    <definedName name="QB_ROW_538230" localSheetId="0" hidden="1">'Consolidated P &amp; L'!#REF!</definedName>
    <definedName name="QB_ROW_539250" localSheetId="0" hidden="1">'Consolidated P &amp; L'!#REF!</definedName>
    <definedName name="QB_ROW_545250" localSheetId="0" hidden="1">'Consolidated P &amp; L'!#REF!</definedName>
    <definedName name="QB_ROW_549240" localSheetId="0" hidden="1">'Consolidated P &amp; L'!#REF!</definedName>
    <definedName name="QB_ROW_550250" localSheetId="0" hidden="1">'Consolidated P &amp; L'!#REF!</definedName>
    <definedName name="QB_ROW_551250" localSheetId="0" hidden="1">'Consolidated P &amp; L'!$B$48</definedName>
    <definedName name="QB_ROW_554250" localSheetId="0" hidden="1">'Consolidated P &amp; L'!#REF!</definedName>
    <definedName name="QB_ROW_555250" localSheetId="0" hidden="1">'Consolidated P &amp; L'!#REF!</definedName>
    <definedName name="QB_ROW_56050" localSheetId="0" hidden="1">'Consolidated P &amp; L'!#REF!</definedName>
    <definedName name="QB_ROW_561240" localSheetId="0" hidden="1">'Consolidated P &amp; L'!#REF!</definedName>
    <definedName name="QB_ROW_56260" localSheetId="0" hidden="1">'Consolidated P &amp; L'!#REF!</definedName>
    <definedName name="QB_ROW_56350" localSheetId="0" hidden="1">'Consolidated P &amp; L'!#REF!</definedName>
    <definedName name="QB_ROW_564250" localSheetId="0" hidden="1">'Consolidated P &amp; L'!#REF!</definedName>
    <definedName name="QB_ROW_566250" localSheetId="0" hidden="1">'Consolidated P &amp; L'!#REF!</definedName>
    <definedName name="QB_ROW_573250" localSheetId="0" hidden="1">'Consolidated P &amp; L'!#REF!</definedName>
    <definedName name="QB_ROW_574250" localSheetId="0" hidden="1">'Consolidated P &amp; L'!$B$100</definedName>
    <definedName name="QB_ROW_591250" localSheetId="0" hidden="1">'Consolidated P &amp; L'!$B$72</definedName>
    <definedName name="QB_ROW_593250" localSheetId="0" hidden="1">'Consolidated P &amp; L'!$B$99</definedName>
    <definedName name="QB_ROW_595250" localSheetId="0" hidden="1">'Consolidated P &amp; L'!#REF!</definedName>
    <definedName name="QB_ROW_596250" localSheetId="0" hidden="1">'Consolidated P &amp; L'!#REF!</definedName>
    <definedName name="QB_ROW_598250" localSheetId="0" hidden="1">'Consolidated P &amp; L'!#REF!</definedName>
    <definedName name="QB_ROW_599250" localSheetId="0" hidden="1">'Consolidated P &amp; L'!$B$80</definedName>
    <definedName name="QB_ROW_600250" localSheetId="0" hidden="1">'Consolidated P &amp; L'!$B$79</definedName>
    <definedName name="QB_ROW_601250" localSheetId="0" hidden="1">'Consolidated P &amp; L'!$B$78</definedName>
    <definedName name="QB_ROW_605050" localSheetId="0" hidden="1">'Consolidated P &amp; L'!#REF!</definedName>
    <definedName name="QB_ROW_605260" localSheetId="0" hidden="1">'Consolidated P &amp; L'!#REF!</definedName>
    <definedName name="QB_ROW_605350" localSheetId="0" hidden="1">'Consolidated P &amp; L'!#REF!</definedName>
    <definedName name="QB_ROW_607250" localSheetId="0" hidden="1">'Consolidated P &amp; L'!$B$59</definedName>
    <definedName name="QB_ROW_616250" localSheetId="0" hidden="1">'Consolidated P &amp; L'!#REF!</definedName>
    <definedName name="QB_ROW_618250" localSheetId="0" hidden="1">'Consolidated P &amp; L'!#REF!</definedName>
    <definedName name="QB_ROW_620250" localSheetId="0" hidden="1">'Consolidated P &amp; L'!$B$101</definedName>
    <definedName name="QB_ROW_623250" localSheetId="0" hidden="1">'Consolidated P &amp; L'!#REF!</definedName>
    <definedName name="QB_ROW_631250" localSheetId="0" hidden="1">'Consolidated P &amp; L'!#REF!</definedName>
    <definedName name="QB_ROW_636250" localSheetId="0" hidden="1">'Consolidated P &amp; L'!$B$111</definedName>
    <definedName name="QB_ROW_640250" localSheetId="0" hidden="1">'Consolidated P &amp; L'!#REF!</definedName>
    <definedName name="QB_ROW_652260" localSheetId="0" hidden="1">'Consolidated P &amp; L'!#REF!</definedName>
    <definedName name="QB_ROW_658240" localSheetId="0" hidden="1">'Consolidated P &amp; L'!#REF!</definedName>
    <definedName name="QB_ROW_659250" localSheetId="0" hidden="1">'Consolidated P &amp; L'!$B$65</definedName>
    <definedName name="QB_ROW_662240" localSheetId="0" hidden="1">'Consolidated P &amp; L'!$B$109</definedName>
    <definedName name="QB_ROW_664260" localSheetId="0" hidden="1">'Consolidated P &amp; L'!$B$64</definedName>
    <definedName name="QB_ROW_665250" localSheetId="0" hidden="1">'Consolidated P &amp; L'!$B$71</definedName>
    <definedName name="QB_ROW_666250" localSheetId="0" hidden="1">'Consolidated P &amp; L'!#REF!</definedName>
    <definedName name="QB_ROW_67040" localSheetId="0" hidden="1">'Consolidated P &amp; L'!#REF!</definedName>
    <definedName name="QB_ROW_672250" localSheetId="0" hidden="1">'Consolidated P &amp; L'!#REF!</definedName>
    <definedName name="QB_ROW_67250" localSheetId="0" hidden="1">'Consolidated P &amp; L'!#REF!</definedName>
    <definedName name="QB_ROW_67340" localSheetId="0" hidden="1">'Consolidated P &amp; L'!#REF!</definedName>
    <definedName name="QB_ROW_674250" localSheetId="0" hidden="1">'Consolidated P &amp; L'!#REF!</definedName>
    <definedName name="QB_ROW_677260" localSheetId="0" hidden="1">'Consolidated P &amp; L'!$B$94</definedName>
    <definedName name="QB_ROW_68040" localSheetId="0" hidden="1">'Consolidated P &amp; L'!#REF!</definedName>
    <definedName name="QB_ROW_682270" localSheetId="0" hidden="1">'Consolidated P &amp; L'!#REF!</definedName>
    <definedName name="QB_ROW_68250" localSheetId="0" hidden="1">'Consolidated P &amp; L'!#REF!</definedName>
    <definedName name="QB_ROW_68340" localSheetId="0" hidden="1">'Consolidated P &amp; L'!#REF!</definedName>
    <definedName name="QB_ROW_684250" localSheetId="0" hidden="1">'Consolidated P &amp; L'!$B$83</definedName>
    <definedName name="QB_ROW_685250" localSheetId="0" hidden="1">'Consolidated P &amp; L'!$B$40</definedName>
    <definedName name="QB_ROW_687250" localSheetId="0" hidden="1">'Consolidated P &amp; L'!$B$36</definedName>
    <definedName name="QB_ROW_691250" localSheetId="0" hidden="1">'Consolidated P &amp; L'!$B$90</definedName>
    <definedName name="QB_ROW_692250" localSheetId="0" hidden="1">'Consolidated P &amp; L'!$B$27</definedName>
    <definedName name="QB_ROW_693250" localSheetId="0" hidden="1">'Consolidated P &amp; L'!#REF!</definedName>
    <definedName name="QB_ROW_695250" localSheetId="0" hidden="1">'Consolidated P &amp; L'!#REF!</definedName>
    <definedName name="QB_ROW_696240" localSheetId="0" hidden="1">'Consolidated P &amp; L'!#REF!</definedName>
    <definedName name="QB_ROW_70040" localSheetId="0" hidden="1">'Consolidated P &amp; L'!#REF!</definedName>
    <definedName name="QB_ROW_70250" localSheetId="0" hidden="1">'Consolidated P &amp; L'!#REF!</definedName>
    <definedName name="QB_ROW_70340" localSheetId="0" hidden="1">'Consolidated P &amp; L'!#REF!</definedName>
    <definedName name="QB_ROW_86321" localSheetId="0" hidden="1">'Consolidated P &amp; L'!$B$32</definedName>
    <definedName name="QB_ROW_87031" localSheetId="0" hidden="1">'Consolidated P &amp; L'!$B$21</definedName>
    <definedName name="QB_ROW_87331" localSheetId="0" hidden="1">'Consolidated P &amp; L'!$B$29</definedName>
    <definedName name="QB_ROW_9250" localSheetId="0" hidden="1">'Consolidated P &amp; L'!#REF!</definedName>
    <definedName name="QB_ROW_95240" localSheetId="0" hidden="1">'Consolidated P &amp; L'!#REF!</definedName>
    <definedName name="QB_ROW_96240" localSheetId="0" hidden="1">'Consolidated P &amp; L'!$B$23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7" i="2" l="1"/>
  <c r="C112" i="2"/>
  <c r="C105" i="2"/>
  <c r="C96" i="2"/>
  <c r="C91" i="2"/>
  <c r="C87" i="2"/>
  <c r="C61" i="2"/>
  <c r="C53" i="2"/>
  <c r="C81" i="2"/>
  <c r="C76" i="2"/>
  <c r="C68" i="2"/>
  <c r="C45" i="2"/>
  <c r="C29" i="2"/>
  <c r="C10" i="2"/>
  <c r="C11" i="2"/>
  <c r="C14" i="2"/>
  <c r="C16" i="2"/>
  <c r="J41" i="28"/>
  <c r="K41" i="28"/>
  <c r="I41" i="28"/>
  <c r="I42" i="28"/>
  <c r="I21" i="28"/>
  <c r="J21" i="28"/>
  <c r="J23" i="28"/>
  <c r="K23" i="28"/>
  <c r="I23" i="28"/>
  <c r="D112" i="10"/>
  <c r="D111" i="10"/>
  <c r="D110" i="10"/>
  <c r="D109" i="10"/>
  <c r="D108" i="10"/>
  <c r="D107" i="10"/>
  <c r="D106" i="10"/>
  <c r="D105" i="10"/>
  <c r="D104" i="10"/>
  <c r="D103" i="10"/>
  <c r="D102" i="10"/>
  <c r="D101" i="10"/>
  <c r="D100" i="10"/>
  <c r="D99" i="10"/>
  <c r="D98" i="10"/>
  <c r="D97" i="10"/>
  <c r="D96" i="10"/>
  <c r="D95" i="10"/>
  <c r="D94" i="10"/>
  <c r="D93" i="10"/>
  <c r="D92" i="10"/>
  <c r="D91" i="10"/>
  <c r="D90" i="10"/>
  <c r="D89" i="10"/>
  <c r="D88" i="10"/>
  <c r="D87" i="10"/>
  <c r="D86" i="10"/>
  <c r="D85" i="10"/>
  <c r="D84" i="10"/>
  <c r="D83" i="10"/>
  <c r="D82" i="10"/>
  <c r="D81" i="10"/>
  <c r="D80" i="10"/>
  <c r="D79" i="10"/>
  <c r="D78" i="10"/>
  <c r="D77" i="10"/>
  <c r="D76" i="10"/>
  <c r="D75" i="10"/>
  <c r="D74" i="10"/>
  <c r="D73" i="10"/>
  <c r="D72" i="10"/>
  <c r="D71" i="10"/>
  <c r="D70" i="10"/>
  <c r="D69" i="10"/>
  <c r="D68" i="10"/>
  <c r="D67" i="10"/>
  <c r="D66" i="10"/>
  <c r="D65" i="10"/>
  <c r="D64" i="10"/>
  <c r="D63" i="10"/>
  <c r="D62" i="10"/>
  <c r="D61" i="10"/>
  <c r="D60" i="10"/>
  <c r="D59" i="10"/>
  <c r="D58" i="10"/>
  <c r="D57" i="10"/>
  <c r="D56" i="10"/>
  <c r="D55" i="10"/>
  <c r="D54" i="10"/>
  <c r="D53" i="10"/>
  <c r="D52" i="10"/>
  <c r="D51" i="10"/>
  <c r="D50" i="10"/>
  <c r="D49" i="10"/>
  <c r="D48" i="10"/>
  <c r="D47" i="10"/>
  <c r="D46" i="10"/>
  <c r="D45" i="10"/>
  <c r="D44" i="10"/>
  <c r="D43" i="10"/>
  <c r="D42" i="10"/>
  <c r="D41" i="10"/>
  <c r="D40" i="10"/>
  <c r="D39" i="10"/>
  <c r="D38" i="10"/>
  <c r="D37" i="10"/>
  <c r="D36" i="10"/>
  <c r="D35" i="10"/>
  <c r="D34" i="10"/>
  <c r="D33" i="10"/>
  <c r="D32" i="10"/>
  <c r="D31" i="10"/>
  <c r="D30" i="10"/>
  <c r="D29" i="10"/>
  <c r="D28" i="10"/>
  <c r="D27" i="10"/>
  <c r="D26" i="10"/>
  <c r="D25" i="10"/>
  <c r="D24" i="10"/>
  <c r="D23" i="10"/>
  <c r="D22" i="10"/>
  <c r="D21" i="10"/>
  <c r="D20" i="10"/>
  <c r="D19" i="10"/>
  <c r="D18" i="10"/>
  <c r="D17" i="10"/>
  <c r="D16" i="10"/>
  <c r="D15" i="10"/>
  <c r="D14" i="10"/>
  <c r="D13" i="10"/>
  <c r="D12" i="10"/>
  <c r="D11" i="10"/>
  <c r="D10" i="10"/>
  <c r="D9" i="10"/>
  <c r="D8" i="10"/>
  <c r="D7" i="10"/>
  <c r="D6" i="10"/>
  <c r="D5" i="10"/>
  <c r="D4" i="10"/>
  <c r="D3" i="10"/>
  <c r="D2" i="10"/>
  <c r="D114" i="10"/>
  <c r="C119" i="2"/>
  <c r="C19" i="2"/>
  <c r="C32" i="2"/>
  <c r="C121" i="2"/>
  <c r="C123" i="2"/>
</calcChain>
</file>

<file path=xl/sharedStrings.xml><?xml version="1.0" encoding="utf-8"?>
<sst xmlns="http://schemas.openxmlformats.org/spreadsheetml/2006/main" count="1646" uniqueCount="630">
  <si>
    <t>TOTAL</t>
  </si>
  <si>
    <t>Income</t>
  </si>
  <si>
    <t>Total REVENUE</t>
  </si>
  <si>
    <t>Total Income</t>
  </si>
  <si>
    <t xml:space="preserve">Commissions </t>
  </si>
  <si>
    <t>Total Comission on Sales Expense</t>
  </si>
  <si>
    <t>Net Sales after commissions and charges</t>
  </si>
  <si>
    <t>Cost of Goods Sold</t>
  </si>
  <si>
    <t>Direct Expenses</t>
  </si>
  <si>
    <t>Sweet Water Charges</t>
  </si>
  <si>
    <t>Vehicle Hiring</t>
  </si>
  <si>
    <t>Laoding unloading expenses</t>
  </si>
  <si>
    <t>Total COGS</t>
  </si>
  <si>
    <t>COGS %</t>
  </si>
  <si>
    <t>Foood Cost Only</t>
  </si>
  <si>
    <t>Gross Profit</t>
  </si>
  <si>
    <t>GP Margin</t>
  </si>
  <si>
    <t>Expense - Compensation &amp; Benefits</t>
  </si>
  <si>
    <t>Drinking Water</t>
  </si>
  <si>
    <t>Party</t>
  </si>
  <si>
    <t>Charity</t>
  </si>
  <si>
    <t>Office Stationary</t>
  </si>
  <si>
    <t>Office Supplies</t>
  </si>
  <si>
    <t>Total Office Expenses</t>
  </si>
  <si>
    <t>Office / Kitchen Equipments</t>
  </si>
  <si>
    <t>Electric Fixtures and Items</t>
  </si>
  <si>
    <t>Kitchen Items</t>
  </si>
  <si>
    <t>General Accessories expense - Other</t>
  </si>
  <si>
    <t>Total Office / Kitchen Equipments</t>
  </si>
  <si>
    <t>Drainage &amp; Communication Expenses</t>
  </si>
  <si>
    <t>Total Communication Expenses</t>
  </si>
  <si>
    <t>Total Rent Expense</t>
  </si>
  <si>
    <t>Insurance Expense</t>
  </si>
  <si>
    <t>Total Insurance Expense</t>
  </si>
  <si>
    <t>Legal,Professional &amp; Immigration Expenses</t>
  </si>
  <si>
    <t>Accounts &amp; Auditing Fees</t>
  </si>
  <si>
    <t>Photos</t>
  </si>
  <si>
    <t>Total Professional &amp; Immigration Expenses</t>
  </si>
  <si>
    <t>Repair &amp; Maintenance Expense- Vehicles</t>
  </si>
  <si>
    <t>Total Vehicle Maintanace and Repairs</t>
  </si>
  <si>
    <t>Advertisement &amp; Social Media Expenses</t>
  </si>
  <si>
    <t>Sign Board</t>
  </si>
  <si>
    <t>Advertisement and publicity Exp</t>
  </si>
  <si>
    <t>Total Advertisement &amp; Social Media Exp.</t>
  </si>
  <si>
    <t>Miscellaneous Expenses</t>
  </si>
  <si>
    <t>General Expenses</t>
  </si>
  <si>
    <t>IT &amp; Software Expenses</t>
  </si>
  <si>
    <t>Delivery Charges - Other</t>
  </si>
  <si>
    <t>Total Miscellaneous Expenses</t>
  </si>
  <si>
    <t>Expense - Financial Charges</t>
  </si>
  <si>
    <t>Interset Expenses ( Loans)</t>
  </si>
  <si>
    <t>Bank Service Charges</t>
  </si>
  <si>
    <t>Exchange Fees</t>
  </si>
  <si>
    <t>Total Financial Charges</t>
  </si>
  <si>
    <t>Total Overheads</t>
  </si>
  <si>
    <t>Net  Profit</t>
  </si>
  <si>
    <t>Net Profit%</t>
  </si>
  <si>
    <t>Gratuity</t>
  </si>
  <si>
    <t>Leave Salaries</t>
  </si>
  <si>
    <t>Air Tickets</t>
  </si>
  <si>
    <t>Medical Expenses</t>
  </si>
  <si>
    <t>Rate</t>
  </si>
  <si>
    <t>Rak</t>
  </si>
  <si>
    <t>Vehicles</t>
  </si>
  <si>
    <t>Visa Cost Monthly</t>
  </si>
  <si>
    <t>Depreciation</t>
  </si>
  <si>
    <t>Kitchen items &amp; Equipments</t>
  </si>
  <si>
    <t>LOCATION</t>
  </si>
  <si>
    <t>Uniform To Workers</t>
  </si>
  <si>
    <t>Trade license &amp; Legal expense</t>
  </si>
  <si>
    <t>Dubai</t>
  </si>
  <si>
    <t>Yoghurt</t>
  </si>
  <si>
    <t>Total</t>
  </si>
  <si>
    <t>Points for understanding operations</t>
  </si>
  <si>
    <t>Manager</t>
  </si>
  <si>
    <t>Person</t>
  </si>
  <si>
    <t>Ideal Food Cost</t>
  </si>
  <si>
    <t>Done</t>
  </si>
  <si>
    <t>80% Done</t>
  </si>
  <si>
    <t>No record</t>
  </si>
  <si>
    <t>No procedure</t>
  </si>
  <si>
    <t>Sr.No.</t>
  </si>
  <si>
    <t>Stock Ordering, approvals</t>
  </si>
  <si>
    <t>Yes</t>
  </si>
  <si>
    <t>Purchase procedure, negotiations, approvals,</t>
  </si>
  <si>
    <t>Wastage Control</t>
  </si>
  <si>
    <t>Quality of foods checking.</t>
  </si>
  <si>
    <t>Requirements</t>
  </si>
  <si>
    <t>Pur.Manager</t>
  </si>
  <si>
    <t>Maintaining Balance food for next usage</t>
  </si>
  <si>
    <t>Item Cost - Wastage during cutting - finish product</t>
  </si>
  <si>
    <t>Ammending Standard recipe, Sequence as below</t>
  </si>
  <si>
    <t>Standard recipe</t>
  </si>
  <si>
    <t>Operation Supervisor &amp; Head Chef</t>
  </si>
  <si>
    <t>Item List with price from suppliers</t>
  </si>
  <si>
    <t>Qty</t>
  </si>
  <si>
    <t>Amount</t>
  </si>
  <si>
    <t>Ajinomoto</t>
  </si>
  <si>
    <t>454gm</t>
  </si>
  <si>
    <t>Black Pepper</t>
  </si>
  <si>
    <t>kg</t>
  </si>
  <si>
    <t>Black Pepper Powder</t>
  </si>
  <si>
    <t>Bush Colour</t>
  </si>
  <si>
    <t>100gm</t>
  </si>
  <si>
    <t>Black Jera (ajuwan)</t>
  </si>
  <si>
    <t>Bread Crum</t>
  </si>
  <si>
    <t>500gm</t>
  </si>
  <si>
    <t>Bay Livers</t>
  </si>
  <si>
    <t>Butter</t>
  </si>
  <si>
    <t>Bihon Noodles</t>
  </si>
  <si>
    <t>227gm</t>
  </si>
  <si>
    <t>Cardamom</t>
  </si>
  <si>
    <t>Cashew Nuts Brokens</t>
  </si>
  <si>
    <t>Channa Powder-Basan power</t>
  </si>
  <si>
    <t xml:space="preserve"> Chilly Long  Red - Nice</t>
  </si>
  <si>
    <t>Chilly Powder -</t>
  </si>
  <si>
    <t>Cinnomon Stick</t>
  </si>
  <si>
    <t>Curry Powder</t>
  </si>
  <si>
    <t xml:space="preserve">Clove </t>
  </si>
  <si>
    <t xml:space="preserve">Coriander Powder </t>
  </si>
  <si>
    <t>Coriander Whole</t>
  </si>
  <si>
    <t>Corn Flour</t>
  </si>
  <si>
    <t>Cinnomon Powder</t>
  </si>
  <si>
    <t>Cumin Seed (Jeera Small)</t>
  </si>
  <si>
    <t>Coconut Milk Tin</t>
  </si>
  <si>
    <t>Chicken Masala</t>
  </si>
  <si>
    <t>Chicken Stocks Maggi</t>
  </si>
  <si>
    <t>Cooking Cream</t>
  </si>
  <si>
    <t>1lte</t>
  </si>
  <si>
    <t>Chick peast -Boild</t>
  </si>
  <si>
    <t>400gm</t>
  </si>
  <si>
    <t>Canton Noodles</t>
  </si>
  <si>
    <t>Dry Lemon</t>
  </si>
  <si>
    <t>Fennel Seed (Jeera Big)</t>
  </si>
  <si>
    <t>Fenungreek</t>
  </si>
  <si>
    <t>Fish Sauce</t>
  </si>
  <si>
    <t>750ml</t>
  </si>
  <si>
    <t>Ghee -veg</t>
  </si>
  <si>
    <t>Hot Sauce</t>
  </si>
  <si>
    <t>Hakka Noodles vege</t>
  </si>
  <si>
    <t>Huy Fong Sriracha Sauce</t>
  </si>
  <si>
    <t>Jam-Strawbwery</t>
  </si>
  <si>
    <t>Strawbwery Jam</t>
  </si>
  <si>
    <t>5kg</t>
  </si>
  <si>
    <t>L.G Hing Powder</t>
  </si>
  <si>
    <t>Long Life Milk</t>
  </si>
  <si>
    <t>Lemon Juice Substitur</t>
  </si>
  <si>
    <t xml:space="preserve">Macroni  Pasta </t>
  </si>
  <si>
    <t>20*400gm</t>
  </si>
  <si>
    <t>Macroni  Pasta -Penne Pasta</t>
  </si>
  <si>
    <t xml:space="preserve">Macroni  Pasta- Lbow </t>
  </si>
  <si>
    <t>Mashroom Piecs</t>
  </si>
  <si>
    <t>Mama Sita-Afridata Mix</t>
  </si>
  <si>
    <t>50gm</t>
  </si>
  <si>
    <t>Mama Sita-Sisig Mix</t>
  </si>
  <si>
    <t>Mama Sita-Palabok</t>
  </si>
  <si>
    <t>57gm</t>
  </si>
  <si>
    <t>Mama Sita-Caldereta</t>
  </si>
  <si>
    <t>Magic Sarap</t>
  </si>
  <si>
    <t>Mactches Box</t>
  </si>
  <si>
    <t>Mayonnaise</t>
  </si>
  <si>
    <t>Musterd Seed</t>
  </si>
  <si>
    <t>Musterd Paste</t>
  </si>
  <si>
    <t>Musterd Oil</t>
  </si>
  <si>
    <t>Orris Water(Kewda Water)</t>
  </si>
  <si>
    <t>Oyester Sauce</t>
  </si>
  <si>
    <t>340gm</t>
  </si>
  <si>
    <t>Oats</t>
  </si>
  <si>
    <t>Kare Kare Mix</t>
  </si>
  <si>
    <t>Panacake Syrup</t>
  </si>
  <si>
    <t>Peanut Butter</t>
  </si>
  <si>
    <t>Peanut</t>
  </si>
  <si>
    <t>Pinapple Slices</t>
  </si>
  <si>
    <t>Plain Medammes(Premium Fave Beans)</t>
  </si>
  <si>
    <t>Pinapple Essence</t>
  </si>
  <si>
    <t>28ml*12</t>
  </si>
  <si>
    <t>Pancit Canton</t>
  </si>
  <si>
    <t>Qusuri Methi</t>
  </si>
  <si>
    <t>Rose Water</t>
  </si>
  <si>
    <t>12*450ml</t>
  </si>
  <si>
    <t>Red Essence</t>
  </si>
  <si>
    <t>Red Kidny Beans-Boil</t>
  </si>
  <si>
    <t>Spegathi- Panne</t>
  </si>
  <si>
    <t>Spegathi</t>
  </si>
  <si>
    <t>400gm*20</t>
  </si>
  <si>
    <t>Sambar Powder</t>
  </si>
  <si>
    <t>Sago Seeds</t>
  </si>
  <si>
    <t>Sinigang Mix</t>
  </si>
  <si>
    <t>44gm</t>
  </si>
  <si>
    <t>Seasam Seed</t>
  </si>
  <si>
    <t>Star Seeds</t>
  </si>
  <si>
    <t>Shrimp Past</t>
  </si>
  <si>
    <t>Sweet Corn</t>
  </si>
  <si>
    <t>Soya Souce</t>
  </si>
  <si>
    <t>3.78Ltr*4</t>
  </si>
  <si>
    <t>Soda Powder</t>
  </si>
  <si>
    <t>Sweet Chilli Sauce</t>
  </si>
  <si>
    <t>710GM</t>
  </si>
  <si>
    <t>Tamarind</t>
  </si>
  <si>
    <t>Tomato Past</t>
  </si>
  <si>
    <t>800gm*12</t>
  </si>
  <si>
    <t>Tomato Ketchup</t>
  </si>
  <si>
    <t>8gm*1000</t>
  </si>
  <si>
    <t>Tomato Ketchup-Portion</t>
  </si>
  <si>
    <t>5kg*4</t>
  </si>
  <si>
    <t>Tomato Pronto</t>
  </si>
  <si>
    <t>10kg</t>
  </si>
  <si>
    <t>Tuermaeric Powder</t>
  </si>
  <si>
    <t>Vermicelli</t>
  </si>
  <si>
    <t>48*200gm</t>
  </si>
  <si>
    <t>Vermicelli-Dunbi</t>
  </si>
  <si>
    <t>White Viniger</t>
  </si>
  <si>
    <t>3.78 lit*4</t>
  </si>
  <si>
    <t>White Peper Powder</t>
  </si>
  <si>
    <t>Yeast</t>
  </si>
  <si>
    <t>DAL &amp; SEEDS ITEM</t>
  </si>
  <si>
    <t>Black Chana</t>
  </si>
  <si>
    <t>Black Eye Beans</t>
  </si>
  <si>
    <t xml:space="preserve">Chana Dal </t>
  </si>
  <si>
    <t>Chick Peas (White Channa) 14mm</t>
  </si>
  <si>
    <t>Chick Peas (White Channa) 09mm</t>
  </si>
  <si>
    <t xml:space="preserve">Coconut Powder </t>
  </si>
  <si>
    <t xml:space="preserve">Green Peace </t>
  </si>
  <si>
    <t>Kiss Miss (Plums)</t>
  </si>
  <si>
    <t>Masoor Dal 777 India</t>
  </si>
  <si>
    <t>Masoor Whole</t>
  </si>
  <si>
    <t>Mix Veg. Pickel</t>
  </si>
  <si>
    <t xml:space="preserve">Mix Fruit Jam </t>
  </si>
  <si>
    <t>Moong Dal</t>
  </si>
  <si>
    <t>Moong Whole 777</t>
  </si>
  <si>
    <t xml:space="preserve">Milk Powder </t>
  </si>
  <si>
    <t>25kg</t>
  </si>
  <si>
    <t>Milk Powder -  Volga</t>
  </si>
  <si>
    <t xml:space="preserve">Milk Powder -  </t>
  </si>
  <si>
    <t>Toor dal</t>
  </si>
  <si>
    <t>Tea Bag(Tea Powder)</t>
  </si>
  <si>
    <t>Pappad</t>
  </si>
  <si>
    <t>200gm*40</t>
  </si>
  <si>
    <t>Rainbow Milk</t>
  </si>
  <si>
    <t>Rosterd Gram Splits</t>
  </si>
  <si>
    <t>Red Kidney Beans</t>
  </si>
  <si>
    <t>Poul Badam</t>
  </si>
  <si>
    <t>Salt</t>
  </si>
  <si>
    <t xml:space="preserve">Semolina (Rava) </t>
  </si>
  <si>
    <t>Soya wadi</t>
  </si>
  <si>
    <t>Sugaer</t>
  </si>
  <si>
    <t>Urad  Whole</t>
  </si>
  <si>
    <t xml:space="preserve">Urad Dal </t>
  </si>
  <si>
    <t>White Kidny Beans</t>
  </si>
  <si>
    <t>NON VEGE  ITEM SEA FOODS</t>
  </si>
  <si>
    <t>Chicken Frank (Sausages)</t>
  </si>
  <si>
    <t>340gm*24</t>
  </si>
  <si>
    <t>Chicken Leg Quarter</t>
  </si>
  <si>
    <t>15KG</t>
  </si>
  <si>
    <t>Chicken Breast Brazil</t>
  </si>
  <si>
    <t>2.5kg*4</t>
  </si>
  <si>
    <t>Chicken Shawarma</t>
  </si>
  <si>
    <t>Chiken Liver</t>
  </si>
  <si>
    <t>450gm*20</t>
  </si>
  <si>
    <t>Chicken whole</t>
  </si>
  <si>
    <t>1200gm*10</t>
  </si>
  <si>
    <t>Chicken Gizzarde</t>
  </si>
  <si>
    <t>15kg</t>
  </si>
  <si>
    <t>Beef Liver</t>
  </si>
  <si>
    <t>18kg</t>
  </si>
  <si>
    <t>Beef Slices</t>
  </si>
  <si>
    <t>0.900gm*20</t>
  </si>
  <si>
    <t>Tilapia</t>
  </si>
  <si>
    <t>1*10kg</t>
  </si>
  <si>
    <t>E-mola Fish</t>
  </si>
  <si>
    <t>Pangush Fish</t>
  </si>
  <si>
    <t>20kg</t>
  </si>
  <si>
    <t>D-Potti</t>
  </si>
  <si>
    <t>Mutton six way cut</t>
  </si>
  <si>
    <t>Mutton Cup</t>
  </si>
  <si>
    <t>Rohu Fish</t>
  </si>
  <si>
    <t>French Fries</t>
  </si>
  <si>
    <t>Keskie</t>
  </si>
  <si>
    <t>Fresh Fish</t>
  </si>
  <si>
    <t>Fresh Fish-Jesh</t>
  </si>
  <si>
    <t>Fresh Fish-Tuna</t>
  </si>
  <si>
    <t>Egg</t>
  </si>
  <si>
    <t>12*30</t>
  </si>
  <si>
    <t>Frozen Vege and  Dairy Product</t>
  </si>
  <si>
    <t>Mix Vegetabels Frozen</t>
  </si>
  <si>
    <t>Green Peace Frozen</t>
  </si>
  <si>
    <t>Bhind-Frozen Okra</t>
  </si>
  <si>
    <t>10pkt*1kg</t>
  </si>
  <si>
    <t>Fresh Full Cream Milk</t>
  </si>
  <si>
    <t>Flavourd Milk</t>
  </si>
  <si>
    <t>ATTA &amp; MAIDA</t>
  </si>
  <si>
    <t>Maida Bakery Floure 1</t>
  </si>
  <si>
    <t>50kg</t>
  </si>
  <si>
    <t>Tandoori Atta</t>
  </si>
  <si>
    <t>Chappathi Atta</t>
  </si>
  <si>
    <t>Chakki Atta</t>
  </si>
  <si>
    <t>OIL &amp; GHEE</t>
  </si>
  <si>
    <t xml:space="preserve">Vegetable Oil -  </t>
  </si>
  <si>
    <t>17LTS(15kg)</t>
  </si>
  <si>
    <t>Sun flower Oil</t>
  </si>
  <si>
    <t>Olive Oil</t>
  </si>
  <si>
    <t>RICE</t>
  </si>
  <si>
    <t>Sona Masoori Rice</t>
  </si>
  <si>
    <t>35kg</t>
  </si>
  <si>
    <t>Mota Rice (Sella) Buryani</t>
  </si>
  <si>
    <t>10kg*4</t>
  </si>
  <si>
    <t>Palakkadan Matta Rice</t>
  </si>
  <si>
    <t>Jasmin Rice</t>
  </si>
  <si>
    <t>Sara Classic Pr11 Rice</t>
  </si>
  <si>
    <t>Itly Rice</t>
  </si>
  <si>
    <t>PACKIN &amp; CLEANING</t>
  </si>
  <si>
    <t>8389 Aluminuim Containers</t>
  </si>
  <si>
    <t>1*1000</t>
  </si>
  <si>
    <t>8342 Aluminuim Containers</t>
  </si>
  <si>
    <t>Aluminium Foil 30cm1.5kg</t>
  </si>
  <si>
    <t>1 x 12Ps</t>
  </si>
  <si>
    <t>250 CC plastic Containers</t>
  </si>
  <si>
    <t>350/400 CC Plastic Container</t>
  </si>
  <si>
    <t>75 cc white cup</t>
  </si>
  <si>
    <t>50*30</t>
  </si>
  <si>
    <t>Clean Film</t>
  </si>
  <si>
    <t>Plastic Fork</t>
  </si>
  <si>
    <t>50*40</t>
  </si>
  <si>
    <t>Plastic Spoon</t>
  </si>
  <si>
    <t>Plastic Kneif</t>
  </si>
  <si>
    <t>Face Marsk</t>
  </si>
  <si>
    <t>Hand Gloves</t>
  </si>
  <si>
    <t>100 x 10box</t>
  </si>
  <si>
    <t>Max Tissu Roll</t>
  </si>
  <si>
    <t>1*6</t>
  </si>
  <si>
    <t>Smokey Bag</t>
  </si>
  <si>
    <t>Shopping Bag</t>
  </si>
  <si>
    <t>Disposabale Cup 5 oz</t>
  </si>
  <si>
    <t>50*20pkt</t>
  </si>
  <si>
    <t>Garbage Bag</t>
  </si>
  <si>
    <t>6.5 oz Tea Cup Peper</t>
  </si>
  <si>
    <t xml:space="preserve">Apron </t>
  </si>
  <si>
    <t>100ps*10pkt</t>
  </si>
  <si>
    <t>Bio Degrebale HDPE Clear Gloves (100*100)</t>
  </si>
  <si>
    <t>100*100</t>
  </si>
  <si>
    <t>Neat CAP</t>
  </si>
  <si>
    <t>1*100</t>
  </si>
  <si>
    <t>Tissues Box</t>
  </si>
  <si>
    <t xml:space="preserve"> CLEANING MEATIRIAL</t>
  </si>
  <si>
    <t>Antiseptic Liquid</t>
  </si>
  <si>
    <t>5g*4</t>
  </si>
  <si>
    <t>Clorox</t>
  </si>
  <si>
    <t>1* 6ps</t>
  </si>
  <si>
    <t xml:space="preserve">Dish Wash </t>
  </si>
  <si>
    <t>5LIT*4</t>
  </si>
  <si>
    <t xml:space="preserve">Glass Cleaners </t>
  </si>
  <si>
    <t>Hevey Duty Degreaser (5lt)</t>
  </si>
  <si>
    <t>Hand Wash (5lt)</t>
  </si>
  <si>
    <t>Hand Sanctizer (5lt)</t>
  </si>
  <si>
    <t>Hand Sanctizer (600ml)</t>
  </si>
  <si>
    <t>Tabel Sanctizer (1 lt)</t>
  </si>
  <si>
    <t>Sponch</t>
  </si>
  <si>
    <t>Steel Whole</t>
  </si>
  <si>
    <t>Cockroach Killer</t>
  </si>
  <si>
    <t>Wiper Plastic</t>
  </si>
  <si>
    <t>Bakeries   Iterm</t>
  </si>
  <si>
    <t>Super Jambo</t>
  </si>
  <si>
    <t>Super Jambo Brown</t>
  </si>
  <si>
    <t>Vegetable and Fruits</t>
  </si>
  <si>
    <t>Beans</t>
  </si>
  <si>
    <t>Beans Green</t>
  </si>
  <si>
    <t>Bhindi</t>
  </si>
  <si>
    <t>Broccoli</t>
  </si>
  <si>
    <t>Carrot</t>
  </si>
  <si>
    <t>Capsicum</t>
  </si>
  <si>
    <t>Cauliflower</t>
  </si>
  <si>
    <t xml:space="preserve">Cucumber </t>
  </si>
  <si>
    <t>Cabbage</t>
  </si>
  <si>
    <t>Chilli</t>
  </si>
  <si>
    <t>Curry Leaf</t>
  </si>
  <si>
    <t>Cellry Stick</t>
  </si>
  <si>
    <t>Coriander Liver</t>
  </si>
  <si>
    <t>Egg Plants</t>
  </si>
  <si>
    <t>Garlic</t>
  </si>
  <si>
    <t>Ginger</t>
  </si>
  <si>
    <t>Greaps</t>
  </si>
  <si>
    <t>box</t>
  </si>
  <si>
    <t>Tomato</t>
  </si>
  <si>
    <t>Onion</t>
  </si>
  <si>
    <t>White Onion</t>
  </si>
  <si>
    <t>Karawila</t>
  </si>
  <si>
    <t>Potato</t>
  </si>
  <si>
    <t>Papaya</t>
  </si>
  <si>
    <t>Parsliy</t>
  </si>
  <si>
    <t>Palaka</t>
  </si>
  <si>
    <t>Spring Onion</t>
  </si>
  <si>
    <t>Radish</t>
  </si>
  <si>
    <t>Red Jiera</t>
  </si>
  <si>
    <t>Lettiues</t>
  </si>
  <si>
    <t>Appel</t>
  </si>
  <si>
    <t>pes</t>
  </si>
  <si>
    <t>Oreang</t>
  </si>
  <si>
    <t>Water Melon</t>
  </si>
  <si>
    <t>Kusaha</t>
  </si>
  <si>
    <t>lemon</t>
  </si>
  <si>
    <t>Mint</t>
  </si>
  <si>
    <t>Koddu</t>
  </si>
  <si>
    <t>Red Pumpkin</t>
  </si>
  <si>
    <t>Small Pumking</t>
  </si>
  <si>
    <t>Red Dragon Fruit</t>
  </si>
  <si>
    <t>Pineapple Baby</t>
  </si>
  <si>
    <t>Mango</t>
  </si>
  <si>
    <t>Cumbla (white pumpkin)</t>
  </si>
  <si>
    <t>Long Beans</t>
  </si>
  <si>
    <t>Beet Root</t>
  </si>
  <si>
    <t>Red Radish</t>
  </si>
  <si>
    <t>Butter Nut Pumkin</t>
  </si>
  <si>
    <t>Jatar</t>
  </si>
  <si>
    <t>Tapioca (Kappa)</t>
  </si>
  <si>
    <t>Sweet Potato</t>
  </si>
  <si>
    <t>Leaflet Promo</t>
  </si>
  <si>
    <t>Samoon Small</t>
  </si>
  <si>
    <t>GAS-CHARCOAL</t>
  </si>
  <si>
    <t>Charcoal</t>
  </si>
  <si>
    <t xml:space="preserve">uy </t>
  </si>
  <si>
    <t>Item Name</t>
  </si>
  <si>
    <t>UM</t>
  </si>
  <si>
    <t>410ml*48</t>
  </si>
  <si>
    <t>Adnoc Distribution</t>
  </si>
  <si>
    <t>41286 Vehicle Fuel</t>
  </si>
  <si>
    <t xml:space="preserve">Catering </t>
  </si>
  <si>
    <t>Enoc Retail llc</t>
  </si>
  <si>
    <t>36371 Vehicle Fuel</t>
  </si>
  <si>
    <t>Office</t>
  </si>
  <si>
    <t>97984 Vehicle Fuel</t>
  </si>
  <si>
    <t>3541 Bike Fuel</t>
  </si>
  <si>
    <t>Catering</t>
  </si>
  <si>
    <t>15398 Vehicle Fuel</t>
  </si>
  <si>
    <t>Banana</t>
  </si>
  <si>
    <t>Amount Paid</t>
  </si>
  <si>
    <t>Vat 5%</t>
  </si>
  <si>
    <t>Exclusive of vat 5%</t>
  </si>
  <si>
    <t>Bill No</t>
  </si>
  <si>
    <t>Date</t>
  </si>
  <si>
    <t>S No.</t>
  </si>
  <si>
    <t>Vendor</t>
  </si>
  <si>
    <t>Description</t>
  </si>
  <si>
    <t>AREA</t>
  </si>
  <si>
    <t>Amount Received</t>
  </si>
  <si>
    <t>S.No</t>
  </si>
  <si>
    <t>Product Name</t>
  </si>
  <si>
    <t>Quantity</t>
  </si>
  <si>
    <t>Price</t>
  </si>
  <si>
    <t>Ajinomoto  454gm</t>
  </si>
  <si>
    <t>Oats - 500GR</t>
  </si>
  <si>
    <t>Essence</t>
  </si>
  <si>
    <t>Lemon Juice Substitur  12* 1 Lte</t>
  </si>
  <si>
    <t>Sweet Corn  400gm</t>
  </si>
  <si>
    <t>Tomato Past  800gm*12</t>
  </si>
  <si>
    <t>Qusuri Methi  50gm</t>
  </si>
  <si>
    <t>Bush Colour  100gm</t>
  </si>
  <si>
    <t>LG hing</t>
  </si>
  <si>
    <t>Pappad  200gm*40</t>
  </si>
  <si>
    <t>Rose Water  12*450ml</t>
  </si>
  <si>
    <t>yeast</t>
  </si>
  <si>
    <t>Cinnomon Stick  kg</t>
  </si>
  <si>
    <t>Musterd Seed  kg</t>
  </si>
  <si>
    <t>Black Pepper  kg</t>
  </si>
  <si>
    <t>Roasted gram split</t>
  </si>
  <si>
    <t>Clove   kg</t>
  </si>
  <si>
    <t>Mix Veg. Pickel  kg</t>
  </si>
  <si>
    <t>Mix Fruit Jam   kg</t>
  </si>
  <si>
    <t>Vinegar3.8ltr</t>
  </si>
  <si>
    <t>Tomato Ketchup  5kg*4</t>
  </si>
  <si>
    <t>Soya Souce  3.78Ltr*4</t>
  </si>
  <si>
    <t>Ghee -veg  4.6kg</t>
  </si>
  <si>
    <t>Chilly Powder -  kg</t>
  </si>
  <si>
    <t>Coriander Powder   kg</t>
  </si>
  <si>
    <t>Tuermaeric Powder  kg</t>
  </si>
  <si>
    <t>Cardamom  kg</t>
  </si>
  <si>
    <t>Kiss Miss (Plums)  kg</t>
  </si>
  <si>
    <t>Masoor Whole  kg</t>
  </si>
  <si>
    <t>Spegathi  400gm*20</t>
  </si>
  <si>
    <t>Macroni  Pasta   20*400gm</t>
  </si>
  <si>
    <t>Vermicelli  48*200gm</t>
  </si>
  <si>
    <t>Rainbow Milk  385ml*48</t>
  </si>
  <si>
    <t>Corn Flour  kg</t>
  </si>
  <si>
    <t>Sugaer  kg</t>
  </si>
  <si>
    <t>Coconut Powder   kg</t>
  </si>
  <si>
    <t>Coriander Whole  kg</t>
  </si>
  <si>
    <t>Bay Livers  kg</t>
  </si>
  <si>
    <t>Channa Powder-Basan power  kg</t>
  </si>
  <si>
    <t>Chana Dal   kg</t>
  </si>
  <si>
    <t>Jasmin Rice  5kg</t>
  </si>
  <si>
    <t>Semolina (Rava)   kg</t>
  </si>
  <si>
    <t>Urad Dal   kg</t>
  </si>
  <si>
    <t>Black Eye Beans  kg</t>
  </si>
  <si>
    <t>Urad  Whole  kg</t>
  </si>
  <si>
    <t>Moong Whole 777  kg</t>
  </si>
  <si>
    <t>Moong Dal  kg</t>
  </si>
  <si>
    <t>Masoor Dal 777 India  kg</t>
  </si>
  <si>
    <t>Biryani Rice</t>
  </si>
  <si>
    <t>Idly Rice</t>
  </si>
  <si>
    <t>Milk Powder -   25kg</t>
  </si>
  <si>
    <t>Pr11 Rice</t>
  </si>
  <si>
    <t>Matta Rice</t>
  </si>
  <si>
    <t>Chakki Aata</t>
  </si>
  <si>
    <t>Tandoori Aata</t>
  </si>
  <si>
    <t>Chapati Aata</t>
  </si>
  <si>
    <t>Bakery AAta</t>
  </si>
  <si>
    <t>Mix Vegetabels Frozen  2.5kg*4</t>
  </si>
  <si>
    <t>Green Peace Frozen  2.5kg*4</t>
  </si>
  <si>
    <t>Frozon Beans Cut</t>
  </si>
  <si>
    <t>Egg  12*30</t>
  </si>
  <si>
    <t>Yoghurt  10kg</t>
  </si>
  <si>
    <t>250 CC plastic Containers  50*20</t>
  </si>
  <si>
    <t xml:space="preserve">8389 Aluminuim Containers  </t>
  </si>
  <si>
    <t>Apron   100ps*10pkt</t>
  </si>
  <si>
    <t>8342 Alumeniun Containers  1*1000</t>
  </si>
  <si>
    <t>Aluminium Foil 30cm1.5kg  1 x 12Ps</t>
  </si>
  <si>
    <t>75 cc white cup  50*30</t>
  </si>
  <si>
    <t>Clean Film  30CM-1*24PS</t>
  </si>
  <si>
    <t xml:space="preserve">Pet Cup 50ml  </t>
  </si>
  <si>
    <t>Foame Plates 7"   25pes*40pkt</t>
  </si>
  <si>
    <t>Clorox  1* 6ps</t>
  </si>
  <si>
    <t>Garbage Bag  20kg</t>
  </si>
  <si>
    <t>Smokey Bag  20kg</t>
  </si>
  <si>
    <t>Shopping Bag  20kg</t>
  </si>
  <si>
    <t>Mutton six way cut  kg</t>
  </si>
  <si>
    <t>Mutton cubes 18 kg</t>
  </si>
  <si>
    <t>Beef Slices  0.900gm*20</t>
  </si>
  <si>
    <t>Beef Veal Cub  0.900gm*20</t>
  </si>
  <si>
    <t>BEEF LIVER</t>
  </si>
  <si>
    <t>Tilapia  1*10kg</t>
  </si>
  <si>
    <t>Chiken Liver  450gm*20</t>
  </si>
  <si>
    <t>Chicken Frank (Sausages)  340gm*24</t>
  </si>
  <si>
    <t>CHICKEN GIZZARD</t>
  </si>
  <si>
    <t>Fish Filert  1*10kg</t>
  </si>
  <si>
    <t>Onion  kg</t>
  </si>
  <si>
    <t>Potato  kg</t>
  </si>
  <si>
    <t>sweet melon</t>
  </si>
  <si>
    <t>Cabbage  kg</t>
  </si>
  <si>
    <t>coconut fresh</t>
  </si>
  <si>
    <t>Egg Plants  kg</t>
  </si>
  <si>
    <t>Capsicum  kg</t>
  </si>
  <si>
    <t>Papaya  kg</t>
  </si>
  <si>
    <t xml:space="preserve">Beans  </t>
  </si>
  <si>
    <t>Banana fRESH</t>
  </si>
  <si>
    <t>BALDRI</t>
  </si>
  <si>
    <t>SNAKEGUARD (PADWAL)</t>
  </si>
  <si>
    <t xml:space="preserve">CUCUMBER </t>
  </si>
  <si>
    <t>Carrot  kg</t>
  </si>
  <si>
    <t xml:space="preserve">Beet Root  </t>
  </si>
  <si>
    <t>Radish  kg</t>
  </si>
  <si>
    <t>Palaka  kg</t>
  </si>
  <si>
    <t>Cauliflower  kg</t>
  </si>
  <si>
    <t>Closing Stock Report MTL Oct 2022</t>
  </si>
  <si>
    <t>Sweet Saunf</t>
  </si>
  <si>
    <t>Evaporated Milk</t>
  </si>
  <si>
    <t>Soya Beans</t>
  </si>
  <si>
    <t>Beef Born(Vael Cube)</t>
  </si>
  <si>
    <t>Fish Boal</t>
  </si>
  <si>
    <t>Cut Beens</t>
  </si>
  <si>
    <t>Blue King Long Grain Rice</t>
  </si>
  <si>
    <t>Ponni Rice</t>
  </si>
  <si>
    <t>45CM</t>
  </si>
  <si>
    <t>Clean Film- 300mm x1.3kg</t>
  </si>
  <si>
    <t>1 x6 pes</t>
  </si>
  <si>
    <t>Foam Plate 7 in 25s</t>
  </si>
  <si>
    <t>25PsX40pkt</t>
  </si>
  <si>
    <t>1000cc Plastci Reactangel Containers</t>
  </si>
  <si>
    <t>Jelabi</t>
  </si>
  <si>
    <t>Coconut Fresh</t>
  </si>
  <si>
    <t>Long Padawal</t>
  </si>
  <si>
    <t>Leeaf</t>
  </si>
  <si>
    <t>Methie</t>
  </si>
  <si>
    <t>Speanich (poyshok-Nivithi)</t>
  </si>
  <si>
    <t>Sweet Melon</t>
  </si>
  <si>
    <t>Drumstick</t>
  </si>
  <si>
    <t>Valleary</t>
  </si>
  <si>
    <t>Yam</t>
  </si>
  <si>
    <t xml:space="preserve">Total </t>
  </si>
  <si>
    <t>Accomodation Expenses</t>
  </si>
  <si>
    <t>Rent Expenses/Utility Expenses</t>
  </si>
  <si>
    <t>Closing Stock Report Nov 2022</t>
  </si>
  <si>
    <t>Ajinomoto-Mi-Pong</t>
  </si>
  <si>
    <t xml:space="preserve"> Pasta- Lbow </t>
  </si>
  <si>
    <t>Chakki Atta-Al Baker</t>
  </si>
  <si>
    <t>525cc Plastic CUP</t>
  </si>
  <si>
    <t>500PES</t>
  </si>
  <si>
    <t>Kulmie</t>
  </si>
  <si>
    <t>Gower</t>
  </si>
  <si>
    <t xml:space="preserve">Closing Balance </t>
  </si>
  <si>
    <t>Closing Stock Report JSW Nov 2022</t>
  </si>
  <si>
    <t xml:space="preserve">Pickle </t>
  </si>
  <si>
    <t>loki</t>
  </si>
  <si>
    <t xml:space="preserve">Pumpkin </t>
  </si>
  <si>
    <t>Closing Stock Report MTL Nov 2022</t>
  </si>
  <si>
    <t>pickle</t>
  </si>
  <si>
    <t>pumpkin</t>
  </si>
  <si>
    <t>Opening Stock Report JSW Nov 2022</t>
  </si>
  <si>
    <t>Opening Stock Report MTL Nov 2022</t>
  </si>
  <si>
    <t>Emarat al Rawda</t>
  </si>
  <si>
    <t>3541 Vehicle Fuel</t>
  </si>
  <si>
    <t>15398 Vehicle fuel</t>
  </si>
  <si>
    <t>Location 01</t>
  </si>
  <si>
    <t>Location 02</t>
  </si>
  <si>
    <t>Location 03</t>
  </si>
  <si>
    <t>Location 04</t>
  </si>
  <si>
    <t>Thrid Party Commissions 5% of sales</t>
  </si>
  <si>
    <t>Gas Expense for all locations</t>
  </si>
  <si>
    <t>Vehicle Fuel Expense</t>
  </si>
  <si>
    <t>Cost of Goods Sold - Raw Material &amp; Packaging</t>
  </si>
  <si>
    <t>Staff Salary Location 01</t>
  </si>
  <si>
    <t>Staff Salary Location 02</t>
  </si>
  <si>
    <t>Staff Salary Location 03</t>
  </si>
  <si>
    <t>Staff Salary Location 04</t>
  </si>
  <si>
    <t>Head Office Staff Salary</t>
  </si>
  <si>
    <t>Drainage (Grease Trap Cleaning etc.)</t>
  </si>
  <si>
    <t>Utility For all locations</t>
  </si>
  <si>
    <t>Telephone/internet Expense all loations</t>
  </si>
  <si>
    <t>Mobile expecnese for staff/managers</t>
  </si>
  <si>
    <t>Accomodation Utility bill All</t>
  </si>
  <si>
    <t>Rect Accomodaions for all locations</t>
  </si>
  <si>
    <t>Shop rents fro all locations</t>
  </si>
  <si>
    <t>Machinery rents like Printers, PC etc.</t>
  </si>
  <si>
    <t xml:space="preserve">All Vehicles </t>
  </si>
  <si>
    <t>Locations business inssurances</t>
  </si>
  <si>
    <t>Head Office Expenses</t>
  </si>
  <si>
    <t>Kitchen Maintnance</t>
  </si>
  <si>
    <t xml:space="preserve">All vehicles repair </t>
  </si>
  <si>
    <t>Kitchen Utility Fine</t>
  </si>
  <si>
    <t>ABC food LLC</t>
  </si>
  <si>
    <t xml:space="preserve">Total Salary Expenses </t>
  </si>
  <si>
    <t>you can change the % if any or just remove if no commision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</si>
</sst>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0.0%"/>
    <numFmt numFmtId="166" formatCode="&quot;$&quot;#,##0.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Segoe UI"/>
      <family val="2"/>
    </font>
    <font>
      <b/>
      <sz val="10"/>
      <color rgb="FF323232"/>
      <name val="Segoe UI"/>
      <family val="2"/>
    </font>
    <font>
      <b/>
      <sz val="10"/>
      <color theme="0"/>
      <name val="Segoe UI"/>
      <family val="2"/>
    </font>
    <font>
      <b/>
      <sz val="10"/>
      <color theme="1"/>
      <name val="Segoe UI"/>
      <family val="2"/>
    </font>
    <font>
      <b/>
      <sz val="10"/>
      <color theme="3" tint="-0.24994659260841701"/>
      <name val="Segoe UI"/>
      <family val="2"/>
    </font>
    <font>
      <sz val="10"/>
      <color theme="3" tint="-0.24994659260841701"/>
      <name val="Segoe UI"/>
      <family val="2"/>
    </font>
    <font>
      <b/>
      <sz val="18"/>
      <color theme="0"/>
      <name val="Segoe U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name val="Times New Roman"/>
      <family val="1"/>
    </font>
    <font>
      <b/>
      <u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39997558519241921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theme="4" tint="0.3999755851924192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medium">
        <color indexed="64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/>
      <top style="hair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indexed="64"/>
      </bottom>
      <diagonal/>
    </border>
  </borders>
  <cellStyleXfs count="9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151">
    <xf numFmtId="0" fontId="0" fillId="0" borderId="0" xfId="0"/>
    <xf numFmtId="49" fontId="4" fillId="0" borderId="0" xfId="0" applyNumberFormat="1" applyFont="1"/>
    <xf numFmtId="49" fontId="3" fillId="0" borderId="0" xfId="0" applyNumberFormat="1" applyFont="1"/>
    <xf numFmtId="0" fontId="3" fillId="0" borderId="0" xfId="0" applyFont="1"/>
    <xf numFmtId="49" fontId="5" fillId="0" borderId="0" xfId="0" applyNumberFormat="1" applyFont="1"/>
    <xf numFmtId="49" fontId="4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1" applyFont="1"/>
    <xf numFmtId="0" fontId="6" fillId="0" borderId="0" xfId="0" applyFont="1"/>
    <xf numFmtId="49" fontId="5" fillId="3" borderId="1" xfId="0" applyNumberFormat="1" applyFont="1" applyFill="1" applyBorder="1" applyAlignment="1">
      <alignment horizontal="center"/>
    </xf>
    <xf numFmtId="49" fontId="5" fillId="3" borderId="0" xfId="0" applyNumberFormat="1" applyFont="1" applyFill="1" applyAlignment="1">
      <alignment horizontal="center"/>
    </xf>
    <xf numFmtId="49" fontId="7" fillId="0" borderId="0" xfId="0" applyNumberFormat="1" applyFont="1"/>
    <xf numFmtId="39" fontId="8" fillId="0" borderId="0" xfId="0" applyNumberFormat="1" applyFont="1"/>
    <xf numFmtId="49" fontId="8" fillId="0" borderId="0" xfId="0" applyNumberFormat="1" applyFont="1"/>
    <xf numFmtId="49" fontId="7" fillId="4" borderId="2" xfId="0" applyNumberFormat="1" applyFont="1" applyFill="1" applyBorder="1"/>
    <xf numFmtId="39" fontId="7" fillId="4" borderId="2" xfId="0" applyNumberFormat="1" applyFont="1" applyFill="1" applyBorder="1"/>
    <xf numFmtId="10" fontId="8" fillId="0" borderId="0" xfId="2" applyNumberFormat="1" applyFont="1"/>
    <xf numFmtId="9" fontId="7" fillId="0" borderId="0" xfId="2" applyFont="1"/>
    <xf numFmtId="164" fontId="7" fillId="4" borderId="2" xfId="1" applyFont="1" applyFill="1" applyBorder="1"/>
    <xf numFmtId="164" fontId="8" fillId="0" borderId="0" xfId="1" applyFont="1"/>
    <xf numFmtId="9" fontId="7" fillId="0" borderId="0" xfId="2" applyFont="1" applyFill="1" applyBorder="1"/>
    <xf numFmtId="9" fontId="8" fillId="0" borderId="0" xfId="2" applyFont="1" applyFill="1" applyBorder="1"/>
    <xf numFmtId="10" fontId="7" fillId="0" borderId="0" xfId="2" applyNumberFormat="1" applyFont="1"/>
    <xf numFmtId="49" fontId="7" fillId="0" borderId="0" xfId="0" applyNumberFormat="1" applyFont="1" applyAlignment="1">
      <alignment horizontal="right"/>
    </xf>
    <xf numFmtId="9" fontId="7" fillId="0" borderId="0" xfId="2" applyFont="1" applyFill="1"/>
    <xf numFmtId="39" fontId="8" fillId="0" borderId="3" xfId="0" applyNumberFormat="1" applyFont="1" applyBorder="1"/>
    <xf numFmtId="9" fontId="7" fillId="0" borderId="0" xfId="2" applyFont="1" applyBorder="1"/>
    <xf numFmtId="164" fontId="6" fillId="0" borderId="0" xfId="1" applyFont="1"/>
    <xf numFmtId="39" fontId="5" fillId="5" borderId="2" xfId="0" applyNumberFormat="1" applyFont="1" applyFill="1" applyBorder="1"/>
    <xf numFmtId="164" fontId="0" fillId="0" borderId="0" xfId="0" applyNumberFormat="1"/>
    <xf numFmtId="0" fontId="0" fillId="0" borderId="3" xfId="0" applyBorder="1" applyAlignment="1">
      <alignment horizontal="right"/>
    </xf>
    <xf numFmtId="0" fontId="0" fillId="0" borderId="3" xfId="0" applyBorder="1"/>
    <xf numFmtId="0" fontId="12" fillId="0" borderId="6" xfId="4" applyFont="1" applyBorder="1"/>
    <xf numFmtId="0" fontId="12" fillId="0" borderId="8" xfId="4" applyFont="1" applyBorder="1"/>
    <xf numFmtId="0" fontId="12" fillId="0" borderId="9" xfId="4" applyFont="1" applyBorder="1"/>
    <xf numFmtId="43" fontId="13" fillId="0" borderId="4" xfId="3" applyFont="1" applyFill="1" applyBorder="1"/>
    <xf numFmtId="0" fontId="14" fillId="0" borderId="8" xfId="0" applyFont="1" applyBorder="1"/>
    <xf numFmtId="0" fontId="14" fillId="0" borderId="9" xfId="0" applyFont="1" applyBorder="1"/>
    <xf numFmtId="43" fontId="13" fillId="0" borderId="10" xfId="3" applyFont="1" applyFill="1" applyBorder="1"/>
    <xf numFmtId="0" fontId="12" fillId="0" borderId="8" xfId="4" applyFont="1" applyBorder="1" applyAlignment="1">
      <alignment horizontal="left"/>
    </xf>
    <xf numFmtId="43" fontId="13" fillId="6" borderId="10" xfId="3" applyFont="1" applyFill="1" applyBorder="1"/>
    <xf numFmtId="0" fontId="14" fillId="0" borderId="11" xfId="0" applyFont="1" applyBorder="1"/>
    <xf numFmtId="0" fontId="15" fillId="2" borderId="6" xfId="4" applyFont="1" applyFill="1" applyBorder="1"/>
    <xf numFmtId="0" fontId="16" fillId="2" borderId="12" xfId="0" applyFont="1" applyFill="1" applyBorder="1" applyAlignment="1">
      <alignment horizontal="center"/>
    </xf>
    <xf numFmtId="0" fontId="14" fillId="0" borderId="8" xfId="4" applyFont="1" applyBorder="1"/>
    <xf numFmtId="0" fontId="14" fillId="0" borderId="9" xfId="4" applyFont="1" applyBorder="1"/>
    <xf numFmtId="0" fontId="17" fillId="2" borderId="8" xfId="0" applyFont="1" applyFill="1" applyBorder="1"/>
    <xf numFmtId="14" fontId="12" fillId="0" borderId="8" xfId="4" applyNumberFormat="1" applyFont="1" applyBorder="1"/>
    <xf numFmtId="14" fontId="12" fillId="0" borderId="9" xfId="4" applyNumberFormat="1" applyFont="1" applyBorder="1"/>
    <xf numFmtId="0" fontId="13" fillId="0" borderId="13" xfId="0" applyFont="1" applyBorder="1"/>
    <xf numFmtId="0" fontId="13" fillId="0" borderId="14" xfId="0" applyFont="1" applyBorder="1"/>
    <xf numFmtId="0" fontId="13" fillId="6" borderId="15" xfId="0" applyFont="1" applyFill="1" applyBorder="1" applyAlignment="1">
      <alignment horizontal="left"/>
    </xf>
    <xf numFmtId="0" fontId="18" fillId="6" borderId="0" xfId="0" applyFont="1" applyFill="1" applyAlignment="1">
      <alignment horizontal="left"/>
    </xf>
    <xf numFmtId="0" fontId="14" fillId="0" borderId="8" xfId="0" applyFont="1" applyBorder="1" applyAlignment="1">
      <alignment horizontal="left"/>
    </xf>
    <xf numFmtId="0" fontId="14" fillId="6" borderId="16" xfId="0" applyFont="1" applyFill="1" applyBorder="1" applyAlignment="1">
      <alignment horizontal="left"/>
    </xf>
    <xf numFmtId="0" fontId="14" fillId="6" borderId="17" xfId="0" applyFont="1" applyFill="1" applyBorder="1" applyAlignment="1">
      <alignment horizontal="left"/>
    </xf>
    <xf numFmtId="0" fontId="14" fillId="6" borderId="7" xfId="0" applyFont="1" applyFill="1" applyBorder="1"/>
    <xf numFmtId="0" fontId="21" fillId="2" borderId="18" xfId="0" applyFont="1" applyFill="1" applyBorder="1" applyAlignment="1">
      <alignment horizontal="center"/>
    </xf>
    <xf numFmtId="0" fontId="21" fillId="2" borderId="7" xfId="0" applyFont="1" applyFill="1" applyBorder="1" applyAlignment="1">
      <alignment horizontal="center"/>
    </xf>
    <xf numFmtId="0" fontId="12" fillId="6" borderId="9" xfId="4" applyFont="1" applyFill="1" applyBorder="1"/>
    <xf numFmtId="0" fontId="14" fillId="6" borderId="8" xfId="0" applyFont="1" applyFill="1" applyBorder="1"/>
    <xf numFmtId="0" fontId="14" fillId="6" borderId="9" xfId="0" applyFont="1" applyFill="1" applyBorder="1"/>
    <xf numFmtId="0" fontId="12" fillId="6" borderId="8" xfId="4" applyFont="1" applyFill="1" applyBorder="1"/>
    <xf numFmtId="9" fontId="5" fillId="5" borderId="2" xfId="2" applyFont="1" applyFill="1" applyBorder="1"/>
    <xf numFmtId="49" fontId="5" fillId="5" borderId="0" xfId="0" applyNumberFormat="1" applyFont="1" applyFill="1"/>
    <xf numFmtId="165" fontId="5" fillId="5" borderId="0" xfId="2" applyNumberFormat="1" applyFont="1" applyFill="1"/>
    <xf numFmtId="0" fontId="11" fillId="2" borderId="0" xfId="0" applyFont="1" applyFill="1"/>
    <xf numFmtId="2" fontId="0" fillId="0" borderId="0" xfId="0" applyNumberFormat="1"/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/>
    </xf>
    <xf numFmtId="1" fontId="11" fillId="2" borderId="4" xfId="0" applyNumberFormat="1" applyFont="1" applyFill="1" applyBorder="1" applyAlignment="1">
      <alignment horizontal="center"/>
    </xf>
    <xf numFmtId="2" fontId="11" fillId="2" borderId="4" xfId="0" applyNumberFormat="1" applyFont="1" applyFill="1" applyBorder="1" applyAlignment="1">
      <alignment horizontal="center"/>
    </xf>
    <xf numFmtId="15" fontId="11" fillId="2" borderId="4" xfId="0" applyNumberFormat="1" applyFont="1" applyFill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15" fontId="0" fillId="0" borderId="4" xfId="0" applyNumberForma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2" fillId="7" borderId="0" xfId="0" applyFont="1" applyFill="1" applyAlignment="1">
      <alignment horizontal="center"/>
    </xf>
    <xf numFmtId="2" fontId="22" fillId="7" borderId="0" xfId="0" applyNumberFormat="1" applyFont="1" applyFill="1" applyAlignment="1">
      <alignment horizontal="center"/>
    </xf>
    <xf numFmtId="0" fontId="19" fillId="8" borderId="0" xfId="0" applyFont="1" applyFill="1"/>
    <xf numFmtId="43" fontId="20" fillId="8" borderId="0" xfId="3" applyFont="1" applyFill="1"/>
    <xf numFmtId="43" fontId="20" fillId="9" borderId="0" xfId="3" applyFont="1" applyFill="1"/>
    <xf numFmtId="0" fontId="13" fillId="0" borderId="22" xfId="0" applyFont="1" applyBorder="1"/>
    <xf numFmtId="0" fontId="24" fillId="2" borderId="26" xfId="0" applyFont="1" applyFill="1" applyBorder="1" applyAlignment="1">
      <alignment horizontal="center"/>
    </xf>
    <xf numFmtId="0" fontId="24" fillId="2" borderId="2" xfId="0" applyFont="1" applyFill="1" applyBorder="1"/>
    <xf numFmtId="43" fontId="24" fillId="2" borderId="21" xfId="0" applyNumberFormat="1" applyFont="1" applyFill="1" applyBorder="1"/>
    <xf numFmtId="0" fontId="25" fillId="2" borderId="26" xfId="0" applyFont="1" applyFill="1" applyBorder="1"/>
    <xf numFmtId="43" fontId="25" fillId="2" borderId="21" xfId="0" applyNumberFormat="1" applyFont="1" applyFill="1" applyBorder="1"/>
    <xf numFmtId="0" fontId="21" fillId="2" borderId="10" xfId="0" applyFont="1" applyFill="1" applyBorder="1" applyAlignment="1">
      <alignment horizontal="center"/>
    </xf>
    <xf numFmtId="0" fontId="21" fillId="2" borderId="20" xfId="0" applyFont="1" applyFill="1" applyBorder="1" applyAlignment="1">
      <alignment horizontal="center"/>
    </xf>
    <xf numFmtId="0" fontId="12" fillId="0" borderId="24" xfId="4" applyFont="1" applyBorder="1"/>
    <xf numFmtId="0" fontId="12" fillId="0" borderId="10" xfId="4" applyFont="1" applyBorder="1"/>
    <xf numFmtId="0" fontId="12" fillId="0" borderId="27" xfId="4" applyFont="1" applyBorder="1"/>
    <xf numFmtId="0" fontId="14" fillId="0" borderId="27" xfId="0" applyFont="1" applyBorder="1"/>
    <xf numFmtId="0" fontId="12" fillId="0" borderId="27" xfId="4" applyFont="1" applyBorder="1" applyAlignment="1">
      <alignment horizontal="left"/>
    </xf>
    <xf numFmtId="0" fontId="11" fillId="2" borderId="4" xfId="0" applyFont="1" applyFill="1" applyBorder="1"/>
    <xf numFmtId="0" fontId="18" fillId="6" borderId="26" xfId="0" applyFont="1" applyFill="1" applyBorder="1" applyAlignment="1">
      <alignment horizontal="center" vertical="center"/>
    </xf>
    <xf numFmtId="164" fontId="18" fillId="6" borderId="19" xfId="1" applyFont="1" applyFill="1" applyBorder="1" applyAlignment="1">
      <alignment horizontal="center" vertical="center" wrapText="1"/>
    </xf>
    <xf numFmtId="0" fontId="18" fillId="6" borderId="19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 wrapText="1"/>
    </xf>
    <xf numFmtId="0" fontId="18" fillId="6" borderId="21" xfId="0" applyFont="1" applyFill="1" applyBorder="1" applyAlignment="1">
      <alignment horizontal="center" vertical="center" wrapText="1"/>
    </xf>
    <xf numFmtId="164" fontId="18" fillId="6" borderId="29" xfId="1" applyFont="1" applyFill="1" applyBorder="1" applyAlignment="1">
      <alignment vertical="center"/>
    </xf>
    <xf numFmtId="0" fontId="18" fillId="6" borderId="29" xfId="0" applyFont="1" applyFill="1" applyBorder="1" applyAlignment="1">
      <alignment horizontal="center" vertical="center"/>
    </xf>
    <xf numFmtId="16" fontId="18" fillId="6" borderId="0" xfId="0" applyNumberFormat="1" applyFont="1" applyFill="1" applyAlignment="1">
      <alignment vertical="center"/>
    </xf>
    <xf numFmtId="2" fontId="18" fillId="6" borderId="0" xfId="0" applyNumberFormat="1" applyFont="1" applyFill="1" applyAlignment="1">
      <alignment vertical="center"/>
    </xf>
    <xf numFmtId="0" fontId="18" fillId="6" borderId="28" xfId="0" applyFont="1" applyFill="1" applyBorder="1" applyAlignment="1">
      <alignment horizontal="center" vertical="center"/>
    </xf>
    <xf numFmtId="16" fontId="18" fillId="6" borderId="30" xfId="0" applyNumberFormat="1" applyFont="1" applyFill="1" applyBorder="1" applyAlignment="1">
      <alignment vertical="center"/>
    </xf>
    <xf numFmtId="1" fontId="18" fillId="6" borderId="31" xfId="0" applyNumberFormat="1" applyFont="1" applyFill="1" applyBorder="1" applyAlignment="1">
      <alignment vertical="center"/>
    </xf>
    <xf numFmtId="2" fontId="18" fillId="6" borderId="31" xfId="0" applyNumberFormat="1" applyFont="1" applyFill="1" applyBorder="1" applyAlignment="1">
      <alignment vertical="center"/>
    </xf>
    <xf numFmtId="2" fontId="18" fillId="6" borderId="30" xfId="0" applyNumberFormat="1" applyFont="1" applyFill="1" applyBorder="1" applyAlignment="1">
      <alignment vertical="center"/>
    </xf>
    <xf numFmtId="164" fontId="18" fillId="6" borderId="31" xfId="1" applyFont="1" applyFill="1" applyBorder="1" applyAlignment="1">
      <alignment vertical="center"/>
    </xf>
    <xf numFmtId="16" fontId="18" fillId="6" borderId="32" xfId="0" applyNumberFormat="1" applyFont="1" applyFill="1" applyBorder="1" applyAlignment="1">
      <alignment vertical="center"/>
    </xf>
    <xf numFmtId="0" fontId="23" fillId="6" borderId="31" xfId="0" applyFont="1" applyFill="1" applyBorder="1" applyAlignment="1">
      <alignment vertical="center"/>
    </xf>
    <xf numFmtId="0" fontId="18" fillId="6" borderId="31" xfId="0" applyFont="1" applyFill="1" applyBorder="1" applyAlignment="1">
      <alignment vertical="center"/>
    </xf>
    <xf numFmtId="1" fontId="18" fillId="6" borderId="31" xfId="0" applyNumberFormat="1" applyFont="1" applyFill="1" applyBorder="1" applyAlignment="1">
      <alignment horizontal="right" vertical="center"/>
    </xf>
    <xf numFmtId="0" fontId="23" fillId="6" borderId="28" xfId="0" applyFont="1" applyFill="1" applyBorder="1" applyAlignment="1">
      <alignment vertical="center"/>
    </xf>
    <xf numFmtId="0" fontId="18" fillId="6" borderId="31" xfId="0" applyFont="1" applyFill="1" applyBorder="1" applyAlignment="1">
      <alignment horizontal="center" vertical="center"/>
    </xf>
    <xf numFmtId="0" fontId="18" fillId="6" borderId="33" xfId="0" applyFont="1" applyFill="1" applyBorder="1" applyAlignment="1">
      <alignment horizontal="center" vertical="center"/>
    </xf>
    <xf numFmtId="16" fontId="18" fillId="6" borderId="25" xfId="0" applyNumberFormat="1" applyFont="1" applyFill="1" applyBorder="1" applyAlignment="1">
      <alignment vertical="center"/>
    </xf>
    <xf numFmtId="1" fontId="18" fillId="6" borderId="23" xfId="0" applyNumberFormat="1" applyFont="1" applyFill="1" applyBorder="1" applyAlignment="1">
      <alignment vertical="center"/>
    </xf>
    <xf numFmtId="2" fontId="18" fillId="6" borderId="23" xfId="0" applyNumberFormat="1" applyFont="1" applyFill="1" applyBorder="1" applyAlignment="1">
      <alignment vertical="center"/>
    </xf>
    <xf numFmtId="2" fontId="18" fillId="6" borderId="25" xfId="0" applyNumberFormat="1" applyFont="1" applyFill="1" applyBorder="1" applyAlignment="1">
      <alignment vertical="center"/>
    </xf>
    <xf numFmtId="164" fontId="18" fillId="6" borderId="23" xfId="1" applyFont="1" applyFill="1" applyBorder="1" applyAlignment="1">
      <alignment vertical="center"/>
    </xf>
    <xf numFmtId="16" fontId="18" fillId="6" borderId="34" xfId="0" applyNumberFormat="1" applyFont="1" applyFill="1" applyBorder="1" applyAlignment="1">
      <alignment vertical="center"/>
    </xf>
    <xf numFmtId="164" fontId="18" fillId="6" borderId="35" xfId="1" applyFont="1" applyFill="1" applyBorder="1" applyAlignment="1">
      <alignment vertical="center"/>
    </xf>
    <xf numFmtId="0" fontId="23" fillId="6" borderId="35" xfId="0" applyFont="1" applyFill="1" applyBorder="1" applyAlignment="1">
      <alignment vertical="center"/>
    </xf>
    <xf numFmtId="0" fontId="18" fillId="6" borderId="35" xfId="0" applyFont="1" applyFill="1" applyBorder="1" applyAlignment="1">
      <alignment vertical="center"/>
    </xf>
    <xf numFmtId="16" fontId="18" fillId="6" borderId="37" xfId="0" applyNumberFormat="1" applyFont="1" applyFill="1" applyBorder="1" applyAlignment="1">
      <alignment vertical="center"/>
    </xf>
    <xf numFmtId="1" fontId="18" fillId="6" borderId="35" xfId="0" applyNumberFormat="1" applyFont="1" applyFill="1" applyBorder="1" applyAlignment="1">
      <alignment vertical="center"/>
    </xf>
    <xf numFmtId="2" fontId="18" fillId="6" borderId="35" xfId="0" applyNumberFormat="1" applyFont="1" applyFill="1" applyBorder="1" applyAlignment="1">
      <alignment vertical="center"/>
    </xf>
    <xf numFmtId="2" fontId="18" fillId="6" borderId="37" xfId="0" applyNumberFormat="1" applyFont="1" applyFill="1" applyBorder="1" applyAlignment="1">
      <alignment vertical="center"/>
    </xf>
    <xf numFmtId="16" fontId="18" fillId="6" borderId="24" xfId="0" applyNumberFormat="1" applyFont="1" applyFill="1" applyBorder="1" applyAlignment="1">
      <alignment vertical="center"/>
    </xf>
    <xf numFmtId="0" fontId="23" fillId="6" borderId="23" xfId="0" applyFont="1" applyFill="1" applyBorder="1" applyAlignment="1">
      <alignment vertical="center"/>
    </xf>
    <xf numFmtId="0" fontId="18" fillId="6" borderId="23" xfId="0" applyFont="1" applyFill="1" applyBorder="1" applyAlignment="1">
      <alignment vertical="center"/>
    </xf>
    <xf numFmtId="0" fontId="18" fillId="6" borderId="35" xfId="0" applyFont="1" applyFill="1" applyBorder="1" applyAlignment="1">
      <alignment horizontal="center" vertical="center"/>
    </xf>
    <xf numFmtId="164" fontId="18" fillId="6" borderId="0" xfId="1" applyFont="1" applyFill="1" applyBorder="1" applyAlignment="1">
      <alignment vertical="center"/>
    </xf>
    <xf numFmtId="0" fontId="23" fillId="6" borderId="0" xfId="0" applyFont="1" applyFill="1" applyAlignment="1">
      <alignment vertical="center"/>
    </xf>
    <xf numFmtId="0" fontId="18" fillId="6" borderId="0" xfId="0" applyFont="1" applyFill="1" applyAlignment="1">
      <alignment vertical="center"/>
    </xf>
    <xf numFmtId="0" fontId="18" fillId="6" borderId="0" xfId="0" applyFont="1" applyFill="1" applyAlignment="1">
      <alignment horizontal="center" vertical="center"/>
    </xf>
    <xf numFmtId="1" fontId="18" fillId="6" borderId="0" xfId="0" applyNumberFormat="1" applyFont="1" applyFill="1" applyAlignment="1">
      <alignment vertical="center"/>
    </xf>
    <xf numFmtId="164" fontId="18" fillId="6" borderId="36" xfId="1" applyFont="1" applyFill="1" applyBorder="1" applyAlignment="1">
      <alignment vertical="center"/>
    </xf>
    <xf numFmtId="164" fontId="8" fillId="0" borderId="3" xfId="1" applyFont="1" applyBorder="1"/>
    <xf numFmtId="0" fontId="9" fillId="5" borderId="0" xfId="4" applyFont="1" applyFill="1" applyAlignment="1">
      <alignment horizontal="center" vertical="center"/>
    </xf>
    <xf numFmtId="43" fontId="20" fillId="9" borderId="5" xfId="3" applyFont="1" applyFill="1" applyBorder="1" applyAlignment="1">
      <alignment horizontal="center"/>
    </xf>
    <xf numFmtId="0" fontId="21" fillId="2" borderId="4" xfId="0" applyFont="1" applyFill="1" applyBorder="1" applyAlignment="1">
      <alignment horizontal="center"/>
    </xf>
    <xf numFmtId="166" fontId="3" fillId="0" borderId="0" xfId="1" applyNumberFormat="1" applyFont="1"/>
    <xf numFmtId="2" fontId="8" fillId="0" borderId="0" xfId="0" applyNumberFormat="1" applyFont="1"/>
  </cellXfs>
  <cellStyles count="9">
    <cellStyle name="Comma" xfId="1" builtinId="3"/>
    <cellStyle name="Comma 2" xfId="3" xr:uid="{00000000-0005-0000-0000-000001000000}"/>
    <cellStyle name="Comma 2 2" xfId="8" xr:uid="{00000000-0005-0000-0000-000002000000}"/>
    <cellStyle name="Normal" xfId="0" builtinId="0"/>
    <cellStyle name="Normal 2" xfId="4" xr:uid="{00000000-0005-0000-0000-000004000000}"/>
    <cellStyle name="Normal 2 2" xfId="6" xr:uid="{00000000-0005-0000-0000-000005000000}"/>
    <cellStyle name="Normal 3" xfId="5" xr:uid="{00000000-0005-0000-0000-000006000000}"/>
    <cellStyle name="Percent" xfId="2" builtinId="5"/>
    <cellStyle name="Percent 2" xfId="7" xr:uid="{00000000-0005-0000-0000-000008000000}"/>
  </cellStyles>
  <dxfs count="1">
    <dxf>
      <font>
        <color rgb="FFFF0000"/>
      </font>
    </dxf>
  </dxfs>
  <tableStyles count="0" defaultTableStyle="TableStyleMedium2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164224</xdr:rowOff>
    </xdr:from>
    <xdr:to>
      <xdr:col>0</xdr:col>
      <xdr:colOff>0</xdr:colOff>
      <xdr:row>2</xdr:row>
      <xdr:rowOff>175678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41A66663-5E28-414F-88CF-5555642A154C}"/>
            </a:ext>
          </a:extLst>
        </xdr:cNvPr>
        <xdr:cNvSpPr>
          <a:spLocks noChangeAspect="1" noChangeArrowheads="1"/>
        </xdr:cNvSpPr>
      </xdr:nvSpPr>
      <xdr:spPr bwMode="auto">
        <a:xfrm>
          <a:off x="0" y="485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125"/>
  <sheetViews>
    <sheetView tabSelected="1" zoomScale="96" zoomScaleNormal="96" workbookViewId="0">
      <pane ySplit="4" topLeftCell="A49" activePane="bottomLeft" state="frozen"/>
      <selection pane="bottomLeft" activeCell="C32" sqref="C32"/>
    </sheetView>
  </sheetViews>
  <sheetFormatPr defaultColWidth="9.140625" defaultRowHeight="14.25" outlineLevelRow="1" x14ac:dyDescent="0.25"/>
  <cols>
    <col min="1" max="1" width="8.85546875" style="1" customWidth="1"/>
    <col min="2" max="2" width="41.7109375" style="1" bestFit="1" customWidth="1"/>
    <col min="3" max="3" width="20.85546875" style="2" customWidth="1"/>
    <col min="4" max="4" width="9.5703125" style="3" bestFit="1" customWidth="1"/>
    <col min="5" max="6" width="9.28515625" style="3" bestFit="1" customWidth="1"/>
    <col min="7" max="16384" width="9.140625" style="3"/>
  </cols>
  <sheetData>
    <row r="2" spans="1:6" ht="26.25" x14ac:dyDescent="0.25">
      <c r="B2" s="146" t="s">
        <v>627</v>
      </c>
      <c r="C2" s="146"/>
    </row>
    <row r="3" spans="1:6" x14ac:dyDescent="0.25">
      <c r="B3" s="4"/>
    </row>
    <row r="4" spans="1:6" s="6" customFormat="1" ht="15" thickBot="1" x14ac:dyDescent="0.3">
      <c r="A4" s="5"/>
      <c r="B4" s="10" t="s">
        <v>67</v>
      </c>
      <c r="C4" s="9" t="s">
        <v>0</v>
      </c>
    </row>
    <row r="5" spans="1:6" ht="15" thickTop="1" x14ac:dyDescent="0.25">
      <c r="B5" s="11" t="s">
        <v>1</v>
      </c>
      <c r="C5" s="12"/>
    </row>
    <row r="6" spans="1:6" outlineLevel="1" x14ac:dyDescent="0.25">
      <c r="B6" s="13" t="s">
        <v>600</v>
      </c>
      <c r="C6" s="7"/>
    </row>
    <row r="7" spans="1:6" outlineLevel="1" x14ac:dyDescent="0.25">
      <c r="B7" s="13" t="s">
        <v>601</v>
      </c>
      <c r="C7" s="7"/>
    </row>
    <row r="8" spans="1:6" outlineLevel="1" x14ac:dyDescent="0.25">
      <c r="B8" s="13" t="s">
        <v>602</v>
      </c>
      <c r="C8" s="7"/>
    </row>
    <row r="9" spans="1:6" ht="15" outlineLevel="1" thickBot="1" x14ac:dyDescent="0.3">
      <c r="B9" s="13" t="s">
        <v>603</v>
      </c>
      <c r="C9" s="7"/>
    </row>
    <row r="10" spans="1:6" ht="15" thickBot="1" x14ac:dyDescent="0.3">
      <c r="B10" s="14" t="s">
        <v>2</v>
      </c>
      <c r="C10" s="15">
        <f>ROUND(SUM(C6:C9),0)</f>
        <v>0</v>
      </c>
    </row>
    <row r="11" spans="1:6" x14ac:dyDescent="0.25">
      <c r="B11" s="11" t="s">
        <v>3</v>
      </c>
      <c r="C11" s="12">
        <f>C10</f>
        <v>0</v>
      </c>
      <c r="D11" s="27"/>
      <c r="E11" s="27"/>
      <c r="F11" s="27"/>
    </row>
    <row r="12" spans="1:6" x14ac:dyDescent="0.25">
      <c r="B12" s="11"/>
      <c r="C12" s="16">
        <v>1</v>
      </c>
      <c r="D12" s="8"/>
      <c r="E12" s="8"/>
      <c r="F12" s="8"/>
    </row>
    <row r="13" spans="1:6" x14ac:dyDescent="0.25">
      <c r="B13" s="11" t="s">
        <v>4</v>
      </c>
      <c r="C13" s="12"/>
    </row>
    <row r="14" spans="1:6" outlineLevel="1" x14ac:dyDescent="0.25">
      <c r="B14" s="13" t="s">
        <v>604</v>
      </c>
      <c r="C14" s="12">
        <f>C11*5/100</f>
        <v>0</v>
      </c>
      <c r="D14" s="3" t="s">
        <v>629</v>
      </c>
    </row>
    <row r="15" spans="1:6" ht="15" outlineLevel="1" thickBot="1" x14ac:dyDescent="0.3">
      <c r="B15" s="13"/>
      <c r="C15" s="12"/>
    </row>
    <row r="16" spans="1:6" ht="15" thickBot="1" x14ac:dyDescent="0.3">
      <c r="B16" s="14" t="s">
        <v>5</v>
      </c>
      <c r="C16" s="15">
        <f>C14</f>
        <v>0</v>
      </c>
    </row>
    <row r="17" spans="2:3" x14ac:dyDescent="0.25">
      <c r="B17" s="11"/>
      <c r="C17" s="17"/>
    </row>
    <row r="18" spans="2:3" ht="15" thickBot="1" x14ac:dyDescent="0.3">
      <c r="B18" s="11"/>
      <c r="C18" s="17"/>
    </row>
    <row r="19" spans="2:3" ht="15" thickBot="1" x14ac:dyDescent="0.3">
      <c r="B19" s="14" t="s">
        <v>6</v>
      </c>
      <c r="C19" s="18">
        <f>C11-C16</f>
        <v>0</v>
      </c>
    </row>
    <row r="20" spans="2:3" x14ac:dyDescent="0.25">
      <c r="B20" s="11"/>
      <c r="C20" s="16"/>
    </row>
    <row r="21" spans="2:3" x14ac:dyDescent="0.25">
      <c r="B21" s="11" t="s">
        <v>7</v>
      </c>
      <c r="C21" s="150">
        <v>0</v>
      </c>
    </row>
    <row r="22" spans="2:3" outlineLevel="1" x14ac:dyDescent="0.25">
      <c r="B22" s="11" t="s">
        <v>8</v>
      </c>
      <c r="C22" s="149"/>
    </row>
    <row r="23" spans="2:3" outlineLevel="1" x14ac:dyDescent="0.25">
      <c r="B23" s="13" t="s">
        <v>605</v>
      </c>
      <c r="C23" s="149"/>
    </row>
    <row r="24" spans="2:3" outlineLevel="1" x14ac:dyDescent="0.25">
      <c r="B24" s="13" t="s">
        <v>606</v>
      </c>
      <c r="C24" s="149"/>
    </row>
    <row r="25" spans="2:3" outlineLevel="1" x14ac:dyDescent="0.25">
      <c r="B25" s="13" t="s">
        <v>9</v>
      </c>
      <c r="C25" s="149"/>
    </row>
    <row r="26" spans="2:3" outlineLevel="1" x14ac:dyDescent="0.25">
      <c r="B26" s="13" t="s">
        <v>10</v>
      </c>
      <c r="C26" s="149"/>
    </row>
    <row r="27" spans="2:3" outlineLevel="1" x14ac:dyDescent="0.25">
      <c r="B27" s="13" t="s">
        <v>11</v>
      </c>
      <c r="C27" s="149"/>
    </row>
    <row r="28" spans="2:3" ht="15" outlineLevel="1" thickBot="1" x14ac:dyDescent="0.3">
      <c r="B28" s="13" t="s">
        <v>607</v>
      </c>
      <c r="C28" s="149"/>
    </row>
    <row r="29" spans="2:3" ht="15" thickBot="1" x14ac:dyDescent="0.3">
      <c r="B29" s="14" t="s">
        <v>12</v>
      </c>
      <c r="C29" s="15">
        <f>SUM(C21:C28)</f>
        <v>0</v>
      </c>
    </row>
    <row r="30" spans="2:3" x14ac:dyDescent="0.25">
      <c r="B30" s="11" t="s">
        <v>13</v>
      </c>
      <c r="C30" s="20"/>
    </row>
    <row r="31" spans="2:3" x14ac:dyDescent="0.25">
      <c r="B31" s="11" t="s">
        <v>14</v>
      </c>
      <c r="C31" s="21"/>
    </row>
    <row r="32" spans="2:3" x14ac:dyDescent="0.25">
      <c r="B32" s="11" t="s">
        <v>15</v>
      </c>
      <c r="C32" s="12">
        <f>C19-C29</f>
        <v>0</v>
      </c>
    </row>
    <row r="33" spans="2:3" x14ac:dyDescent="0.25">
      <c r="B33" s="64" t="s">
        <v>16</v>
      </c>
      <c r="C33" s="65"/>
    </row>
    <row r="34" spans="2:3" x14ac:dyDescent="0.25">
      <c r="B34" s="11"/>
      <c r="C34" s="22"/>
    </row>
    <row r="35" spans="2:3" x14ac:dyDescent="0.25">
      <c r="B35" s="11" t="s">
        <v>17</v>
      </c>
      <c r="C35" s="12"/>
    </row>
    <row r="36" spans="2:3" outlineLevel="1" x14ac:dyDescent="0.25">
      <c r="B36" s="13" t="s">
        <v>608</v>
      </c>
      <c r="C36" s="7"/>
    </row>
    <row r="37" spans="2:3" outlineLevel="1" x14ac:dyDescent="0.25">
      <c r="B37" s="13" t="s">
        <v>609</v>
      </c>
      <c r="C37" s="7"/>
    </row>
    <row r="38" spans="2:3" outlineLevel="1" x14ac:dyDescent="0.25">
      <c r="B38" s="13" t="s">
        <v>610</v>
      </c>
      <c r="C38" s="7"/>
    </row>
    <row r="39" spans="2:3" outlineLevel="1" x14ac:dyDescent="0.25">
      <c r="B39" s="13" t="s">
        <v>611</v>
      </c>
      <c r="C39" s="7"/>
    </row>
    <row r="40" spans="2:3" outlineLevel="1" x14ac:dyDescent="0.25">
      <c r="B40" s="13" t="s">
        <v>612</v>
      </c>
      <c r="C40" s="7"/>
    </row>
    <row r="41" spans="2:3" outlineLevel="1" x14ac:dyDescent="0.25">
      <c r="B41" s="13" t="s">
        <v>57</v>
      </c>
      <c r="C41" s="7"/>
    </row>
    <row r="42" spans="2:3" outlineLevel="1" x14ac:dyDescent="0.25">
      <c r="B42" s="13" t="s">
        <v>58</v>
      </c>
      <c r="C42" s="7"/>
    </row>
    <row r="43" spans="2:3" outlineLevel="1" x14ac:dyDescent="0.25">
      <c r="B43" s="13" t="s">
        <v>59</v>
      </c>
      <c r="C43" s="7"/>
    </row>
    <row r="44" spans="2:3" ht="15" outlineLevel="1" thickBot="1" x14ac:dyDescent="0.3">
      <c r="B44" s="13" t="s">
        <v>60</v>
      </c>
      <c r="C44" s="7"/>
    </row>
    <row r="45" spans="2:3" ht="15" thickBot="1" x14ac:dyDescent="0.3">
      <c r="B45" s="14" t="s">
        <v>628</v>
      </c>
      <c r="C45" s="15">
        <f>SUM(C36:C44)</f>
        <v>0</v>
      </c>
    </row>
    <row r="46" spans="2:3" x14ac:dyDescent="0.25">
      <c r="B46" s="23"/>
      <c r="C46" s="24"/>
    </row>
    <row r="47" spans="2:3" x14ac:dyDescent="0.25">
      <c r="B47" s="11" t="s">
        <v>623</v>
      </c>
      <c r="C47" s="12"/>
    </row>
    <row r="48" spans="2:3" outlineLevel="1" x14ac:dyDescent="0.25">
      <c r="B48" s="13" t="s">
        <v>18</v>
      </c>
      <c r="C48" s="7"/>
    </row>
    <row r="49" spans="2:3" outlineLevel="1" x14ac:dyDescent="0.25">
      <c r="B49" s="13" t="s">
        <v>19</v>
      </c>
      <c r="C49" s="7"/>
    </row>
    <row r="50" spans="2:3" outlineLevel="1" x14ac:dyDescent="0.25">
      <c r="B50" s="13" t="s">
        <v>20</v>
      </c>
      <c r="C50" s="7"/>
    </row>
    <row r="51" spans="2:3" outlineLevel="1" x14ac:dyDescent="0.25">
      <c r="B51" s="13" t="s">
        <v>21</v>
      </c>
      <c r="C51" s="7"/>
    </row>
    <row r="52" spans="2:3" ht="15" outlineLevel="1" thickBot="1" x14ac:dyDescent="0.3">
      <c r="B52" s="13" t="s">
        <v>22</v>
      </c>
      <c r="C52" s="7"/>
    </row>
    <row r="53" spans="2:3" ht="15" thickBot="1" x14ac:dyDescent="0.3">
      <c r="B53" s="14" t="s">
        <v>23</v>
      </c>
      <c r="C53" s="15">
        <f>SUM(C48:C52)</f>
        <v>0</v>
      </c>
    </row>
    <row r="54" spans="2:3" x14ac:dyDescent="0.25">
      <c r="B54" s="23"/>
      <c r="C54" s="17"/>
    </row>
    <row r="55" spans="2:3" x14ac:dyDescent="0.25">
      <c r="B55" s="11" t="s">
        <v>24</v>
      </c>
      <c r="C55" s="12"/>
    </row>
    <row r="56" spans="2:3" outlineLevel="1" x14ac:dyDescent="0.25">
      <c r="B56" s="13" t="s">
        <v>25</v>
      </c>
      <c r="C56" s="7"/>
    </row>
    <row r="57" spans="2:3" outlineLevel="1" x14ac:dyDescent="0.25">
      <c r="B57" s="13" t="s">
        <v>26</v>
      </c>
      <c r="C57" s="7"/>
    </row>
    <row r="58" spans="2:3" outlineLevel="1" x14ac:dyDescent="0.25">
      <c r="B58" s="13" t="s">
        <v>27</v>
      </c>
      <c r="C58" s="7"/>
    </row>
    <row r="59" spans="2:3" outlineLevel="1" x14ac:dyDescent="0.25">
      <c r="B59" s="13" t="s">
        <v>624</v>
      </c>
      <c r="C59" s="7"/>
    </row>
    <row r="60" spans="2:3" ht="15" outlineLevel="1" thickBot="1" x14ac:dyDescent="0.3">
      <c r="B60" s="13" t="s">
        <v>68</v>
      </c>
      <c r="C60" s="7"/>
    </row>
    <row r="61" spans="2:3" ht="15" thickBot="1" x14ac:dyDescent="0.3">
      <c r="B61" s="14" t="s">
        <v>28</v>
      </c>
      <c r="C61" s="15">
        <f>SUM(C56:C60)</f>
        <v>0</v>
      </c>
    </row>
    <row r="62" spans="2:3" x14ac:dyDescent="0.25">
      <c r="B62" s="23"/>
      <c r="C62" s="17"/>
    </row>
    <row r="63" spans="2:3" x14ac:dyDescent="0.25">
      <c r="B63" s="11" t="s">
        <v>29</v>
      </c>
      <c r="C63" s="12"/>
    </row>
    <row r="64" spans="2:3" outlineLevel="1" x14ac:dyDescent="0.25">
      <c r="B64" s="13" t="s">
        <v>613</v>
      </c>
      <c r="C64" s="7"/>
    </row>
    <row r="65" spans="2:3" outlineLevel="1" x14ac:dyDescent="0.25">
      <c r="B65" s="13" t="s">
        <v>614</v>
      </c>
      <c r="C65" s="7"/>
    </row>
    <row r="66" spans="2:3" outlineLevel="1" x14ac:dyDescent="0.25">
      <c r="B66" s="13" t="s">
        <v>615</v>
      </c>
      <c r="C66" s="7"/>
    </row>
    <row r="67" spans="2:3" ht="15" outlineLevel="1" thickBot="1" x14ac:dyDescent="0.3">
      <c r="B67" s="13" t="s">
        <v>616</v>
      </c>
      <c r="C67" s="7"/>
    </row>
    <row r="68" spans="2:3" ht="15" thickBot="1" x14ac:dyDescent="0.3">
      <c r="B68" s="14" t="s">
        <v>30</v>
      </c>
      <c r="C68" s="15">
        <f>SUM(C64:C67)</f>
        <v>0</v>
      </c>
    </row>
    <row r="69" spans="2:3" x14ac:dyDescent="0.25">
      <c r="B69" s="11"/>
      <c r="C69" s="12"/>
    </row>
    <row r="70" spans="2:3" x14ac:dyDescent="0.25">
      <c r="B70" s="11" t="s">
        <v>578</v>
      </c>
      <c r="C70" s="12"/>
    </row>
    <row r="71" spans="2:3" outlineLevel="1" x14ac:dyDescent="0.25">
      <c r="B71" s="13" t="s">
        <v>617</v>
      </c>
      <c r="C71" s="7"/>
    </row>
    <row r="72" spans="2:3" outlineLevel="1" x14ac:dyDescent="0.25">
      <c r="B72" s="13" t="s">
        <v>618</v>
      </c>
      <c r="C72" s="7"/>
    </row>
    <row r="73" spans="2:3" outlineLevel="1" x14ac:dyDescent="0.25">
      <c r="B73" s="13" t="s">
        <v>619</v>
      </c>
      <c r="C73" s="7"/>
    </row>
    <row r="74" spans="2:3" outlineLevel="1" x14ac:dyDescent="0.25">
      <c r="B74" s="13" t="s">
        <v>620</v>
      </c>
      <c r="C74" s="7"/>
    </row>
    <row r="75" spans="2:3" ht="15" outlineLevel="1" thickBot="1" x14ac:dyDescent="0.3">
      <c r="B75" s="13"/>
      <c r="C75" s="7"/>
    </row>
    <row r="76" spans="2:3" ht="15" thickBot="1" x14ac:dyDescent="0.3">
      <c r="B76" s="14" t="s">
        <v>31</v>
      </c>
      <c r="C76" s="15">
        <f>SUM(C71:C75)</f>
        <v>0</v>
      </c>
    </row>
    <row r="77" spans="2:3" x14ac:dyDescent="0.25">
      <c r="B77" s="11" t="s">
        <v>32</v>
      </c>
      <c r="C77" s="7"/>
    </row>
    <row r="78" spans="2:3" outlineLevel="1" x14ac:dyDescent="0.25">
      <c r="B78" s="13" t="s">
        <v>621</v>
      </c>
      <c r="C78" s="7"/>
    </row>
    <row r="79" spans="2:3" outlineLevel="1" x14ac:dyDescent="0.25">
      <c r="B79" s="13" t="s">
        <v>622</v>
      </c>
      <c r="C79" s="7"/>
    </row>
    <row r="80" spans="2:3" ht="15" outlineLevel="1" thickBot="1" x14ac:dyDescent="0.3">
      <c r="B80" s="13"/>
      <c r="C80" s="7"/>
    </row>
    <row r="81" spans="2:3" ht="15" thickBot="1" x14ac:dyDescent="0.3">
      <c r="B81" s="14" t="s">
        <v>33</v>
      </c>
      <c r="C81" s="15">
        <f>SUM(C79:C80)</f>
        <v>0</v>
      </c>
    </row>
    <row r="82" spans="2:3" x14ac:dyDescent="0.25">
      <c r="B82" s="11" t="s">
        <v>34</v>
      </c>
      <c r="C82" s="12"/>
    </row>
    <row r="83" spans="2:3" ht="15.75" customHeight="1" outlineLevel="1" x14ac:dyDescent="0.25">
      <c r="B83" s="13" t="s">
        <v>35</v>
      </c>
      <c r="C83" s="7"/>
    </row>
    <row r="84" spans="2:3" outlineLevel="1" x14ac:dyDescent="0.25">
      <c r="B84" s="13" t="s">
        <v>36</v>
      </c>
      <c r="C84" s="7"/>
    </row>
    <row r="85" spans="2:3" outlineLevel="1" x14ac:dyDescent="0.25">
      <c r="B85" s="13" t="s">
        <v>69</v>
      </c>
      <c r="C85" s="7"/>
    </row>
    <row r="86" spans="2:3" ht="15" outlineLevel="1" thickBot="1" x14ac:dyDescent="0.3">
      <c r="B86" s="13" t="s">
        <v>64</v>
      </c>
      <c r="C86" s="7"/>
    </row>
    <row r="87" spans="2:3" ht="15" thickBot="1" x14ac:dyDescent="0.3">
      <c r="B87" s="14" t="s">
        <v>37</v>
      </c>
      <c r="C87" s="15">
        <f>SUM(C83:C86)</f>
        <v>0</v>
      </c>
    </row>
    <row r="88" spans="2:3" x14ac:dyDescent="0.25">
      <c r="B88" s="23"/>
      <c r="C88" s="17"/>
    </row>
    <row r="89" spans="2:3" x14ac:dyDescent="0.25">
      <c r="B89" s="11" t="s">
        <v>38</v>
      </c>
      <c r="C89" s="12"/>
    </row>
    <row r="90" spans="2:3" ht="15" outlineLevel="1" thickBot="1" x14ac:dyDescent="0.3">
      <c r="B90" s="13" t="s">
        <v>625</v>
      </c>
      <c r="C90" s="7"/>
    </row>
    <row r="91" spans="2:3" ht="15" thickBot="1" x14ac:dyDescent="0.3">
      <c r="B91" s="14" t="s">
        <v>39</v>
      </c>
      <c r="C91" s="15">
        <f>SUM(C90:C90)</f>
        <v>0</v>
      </c>
    </row>
    <row r="92" spans="2:3" x14ac:dyDescent="0.25">
      <c r="B92" s="23"/>
      <c r="C92" s="24"/>
    </row>
    <row r="93" spans="2:3" x14ac:dyDescent="0.25">
      <c r="B93" s="11" t="s">
        <v>40</v>
      </c>
      <c r="C93" s="12"/>
    </row>
    <row r="94" spans="2:3" outlineLevel="1" x14ac:dyDescent="0.25">
      <c r="B94" s="13" t="s">
        <v>41</v>
      </c>
      <c r="C94" s="12"/>
    </row>
    <row r="95" spans="2:3" ht="15" outlineLevel="1" thickBot="1" x14ac:dyDescent="0.3">
      <c r="B95" s="13" t="s">
        <v>42</v>
      </c>
      <c r="C95" s="25"/>
    </row>
    <row r="96" spans="2:3" ht="15" thickBot="1" x14ac:dyDescent="0.3">
      <c r="B96" s="14" t="s">
        <v>43</v>
      </c>
      <c r="C96" s="15">
        <f>SUM(C94:C95)</f>
        <v>0</v>
      </c>
    </row>
    <row r="97" spans="2:3" x14ac:dyDescent="0.25">
      <c r="B97" s="13"/>
      <c r="C97" s="17"/>
    </row>
    <row r="98" spans="2:3" x14ac:dyDescent="0.25">
      <c r="B98" s="11" t="s">
        <v>44</v>
      </c>
      <c r="C98" s="12"/>
    </row>
    <row r="99" spans="2:3" outlineLevel="1" x14ac:dyDescent="0.25">
      <c r="B99" s="3" t="s">
        <v>45</v>
      </c>
      <c r="C99" s="7"/>
    </row>
    <row r="100" spans="2:3" outlineLevel="1" x14ac:dyDescent="0.25">
      <c r="B100" s="3" t="s">
        <v>26</v>
      </c>
      <c r="C100" s="7"/>
    </row>
    <row r="101" spans="2:3" outlineLevel="1" x14ac:dyDescent="0.25">
      <c r="B101" s="3" t="s">
        <v>626</v>
      </c>
      <c r="C101" s="7"/>
    </row>
    <row r="102" spans="2:3" outlineLevel="1" x14ac:dyDescent="0.25">
      <c r="B102" s="13" t="s">
        <v>46</v>
      </c>
      <c r="C102" s="19"/>
    </row>
    <row r="103" spans="2:3" outlineLevel="1" x14ac:dyDescent="0.25">
      <c r="B103" s="13" t="s">
        <v>577</v>
      </c>
      <c r="C103" s="19"/>
    </row>
    <row r="104" spans="2:3" ht="15" outlineLevel="1" thickBot="1" x14ac:dyDescent="0.3">
      <c r="B104" s="13" t="s">
        <v>47</v>
      </c>
      <c r="C104" s="145"/>
    </row>
    <row r="105" spans="2:3" ht="15" thickBot="1" x14ac:dyDescent="0.3">
      <c r="B105" s="14" t="s">
        <v>48</v>
      </c>
      <c r="C105" s="15">
        <f>SUM(C99:C104)</f>
        <v>0</v>
      </c>
    </row>
    <row r="106" spans="2:3" x14ac:dyDescent="0.25">
      <c r="B106" s="11"/>
      <c r="C106" s="26"/>
    </row>
    <row r="107" spans="2:3" x14ac:dyDescent="0.25">
      <c r="B107" s="13"/>
      <c r="C107" s="12"/>
    </row>
    <row r="108" spans="2:3" x14ac:dyDescent="0.25">
      <c r="B108" s="11" t="s">
        <v>49</v>
      </c>
      <c r="C108" s="12"/>
    </row>
    <row r="109" spans="2:3" outlineLevel="1" x14ac:dyDescent="0.25">
      <c r="B109" s="3" t="s">
        <v>50</v>
      </c>
      <c r="C109" s="7"/>
    </row>
    <row r="110" spans="2:3" outlineLevel="1" x14ac:dyDescent="0.25">
      <c r="B110" s="3" t="s">
        <v>51</v>
      </c>
      <c r="C110" s="7"/>
    </row>
    <row r="111" spans="2:3" ht="15" outlineLevel="1" thickBot="1" x14ac:dyDescent="0.3">
      <c r="B111" s="13" t="s">
        <v>52</v>
      </c>
      <c r="C111" s="145"/>
    </row>
    <row r="112" spans="2:3" ht="15" thickBot="1" x14ac:dyDescent="0.3">
      <c r="B112" s="14" t="s">
        <v>53</v>
      </c>
      <c r="C112" s="15">
        <f>SUM(C109:C111)</f>
        <v>0</v>
      </c>
    </row>
    <row r="113" spans="2:3" x14ac:dyDescent="0.25">
      <c r="B113" s="11"/>
      <c r="C113" s="24"/>
    </row>
    <row r="114" spans="2:3" x14ac:dyDescent="0.25">
      <c r="B114" s="11" t="s">
        <v>65</v>
      </c>
      <c r="C114" s="12"/>
    </row>
    <row r="115" spans="2:3" outlineLevel="1" x14ac:dyDescent="0.25">
      <c r="B115" s="3" t="s">
        <v>63</v>
      </c>
      <c r="C115" s="7"/>
    </row>
    <row r="116" spans="2:3" ht="15" outlineLevel="1" thickBot="1" x14ac:dyDescent="0.3">
      <c r="B116" s="3" t="s">
        <v>66</v>
      </c>
      <c r="C116" s="7"/>
    </row>
    <row r="117" spans="2:3" ht="15" thickBot="1" x14ac:dyDescent="0.3">
      <c r="B117" s="14" t="s">
        <v>65</v>
      </c>
      <c r="C117" s="15">
        <f>SUM(C115:C116)</f>
        <v>0</v>
      </c>
    </row>
    <row r="118" spans="2:3" ht="15" thickBot="1" x14ac:dyDescent="0.3">
      <c r="B118" s="13"/>
      <c r="C118" s="24"/>
    </row>
    <row r="119" spans="2:3" ht="15" thickBot="1" x14ac:dyDescent="0.3">
      <c r="B119" s="14" t="s">
        <v>54</v>
      </c>
      <c r="C119" s="15">
        <f>+C45+C53+C61+C68+C76+C81+C87+C91+C96+C105+C112+C117</f>
        <v>0</v>
      </c>
    </row>
    <row r="120" spans="2:3" ht="15" thickBot="1" x14ac:dyDescent="0.3">
      <c r="B120" s="11"/>
      <c r="C120" s="12"/>
    </row>
    <row r="121" spans="2:3" ht="15" thickBot="1" x14ac:dyDescent="0.3">
      <c r="B121" s="14" t="s">
        <v>55</v>
      </c>
      <c r="C121" s="28">
        <f>ROUND(C32-C119,5)</f>
        <v>0</v>
      </c>
    </row>
    <row r="122" spans="2:3" ht="15" thickBot="1" x14ac:dyDescent="0.3">
      <c r="B122" s="11"/>
      <c r="C122" s="12"/>
    </row>
    <row r="123" spans="2:3" ht="15" thickBot="1" x14ac:dyDescent="0.3">
      <c r="B123" s="14" t="s">
        <v>56</v>
      </c>
      <c r="C123" s="63" t="e">
        <f>C121/C19*100%</f>
        <v>#DIV/0!</v>
      </c>
    </row>
    <row r="124" spans="2:3" x14ac:dyDescent="0.25">
      <c r="B124" s="11"/>
      <c r="C124" s="13"/>
    </row>
    <row r="125" spans="2:3" x14ac:dyDescent="0.25">
      <c r="B125" s="11"/>
      <c r="C125" s="13"/>
    </row>
  </sheetData>
  <autoFilter ref="C4:C122" xr:uid="{00000000-0009-0000-0000-000000000000}"/>
  <mergeCells count="1">
    <mergeCell ref="B2:C2"/>
  </mergeCells>
  <conditionalFormatting sqref="C121 C123">
    <cfRule type="cellIs" dxfId="0" priority="1" operator="lessThan">
      <formula>0</formula>
    </cfRule>
  </conditionalFormatting>
  <pageMargins left="0.25" right="0.2" top="0.5" bottom="0.5" header="0.1" footer="0.3"/>
  <pageSetup paperSize="9" scale="28" fitToHeight="0" orientation="portrait" r:id="rId1"/>
  <headerFooter>
    <oddHeader>&amp;L&amp;"Arial,Bold"&amp;8 Accrual Basis&amp;C&amp;"Arial,Bold"&amp;12 Food Garden (FZC)
&amp;14 Profit &amp;&amp; Loss Statement
&amp;10 June 2022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15"/>
  <sheetViews>
    <sheetView topLeftCell="B104" workbookViewId="0">
      <selection activeCell="K117" sqref="K117"/>
    </sheetView>
  </sheetViews>
  <sheetFormatPr defaultRowHeight="15" x14ac:dyDescent="0.25"/>
  <cols>
    <col min="1" max="1" width="26.28515625" customWidth="1"/>
    <col min="4" max="4" width="13.140625" bestFit="1" customWidth="1"/>
    <col min="5" max="5" width="10.5703125" bestFit="1" customWidth="1"/>
    <col min="8" max="8" width="27.7109375" customWidth="1"/>
    <col min="12" max="12" width="13" bestFit="1" customWidth="1"/>
    <col min="18" max="18" width="15.42578125" bestFit="1" customWidth="1"/>
  </cols>
  <sheetData>
    <row r="1" spans="1:18" ht="18.75" x14ac:dyDescent="0.3">
      <c r="A1" s="71" t="s">
        <v>445</v>
      </c>
      <c r="B1" s="72" t="s">
        <v>446</v>
      </c>
      <c r="C1" s="73" t="s">
        <v>447</v>
      </c>
      <c r="D1" s="73" t="s">
        <v>96</v>
      </c>
      <c r="E1" s="74" t="s">
        <v>438</v>
      </c>
      <c r="H1" s="82" t="s">
        <v>595</v>
      </c>
      <c r="I1" s="82"/>
      <c r="J1" s="83"/>
      <c r="K1" s="147">
        <v>4018.9785632681665</v>
      </c>
      <c r="L1" s="147"/>
      <c r="N1" s="82" t="s">
        <v>596</v>
      </c>
      <c r="O1" s="82"/>
      <c r="P1" s="83"/>
      <c r="Q1" s="84"/>
      <c r="R1" s="84">
        <v>2049.2669223764456</v>
      </c>
    </row>
    <row r="2" spans="1:18" x14ac:dyDescent="0.25">
      <c r="A2" s="68" t="s">
        <v>448</v>
      </c>
      <c r="B2" s="75">
        <v>4</v>
      </c>
      <c r="C2" s="76">
        <v>9.5</v>
      </c>
      <c r="D2" s="76">
        <f>C2*B2</f>
        <v>38</v>
      </c>
      <c r="E2" s="77">
        <v>44866</v>
      </c>
      <c r="H2" s="148" t="s">
        <v>419</v>
      </c>
      <c r="I2" s="148"/>
      <c r="J2" s="148"/>
      <c r="K2" s="148"/>
      <c r="L2" s="148"/>
      <c r="N2" s="148" t="s">
        <v>419</v>
      </c>
      <c r="O2" s="148"/>
      <c r="P2" s="148"/>
      <c r="Q2" s="148"/>
      <c r="R2" s="148"/>
    </row>
    <row r="3" spans="1:18" x14ac:dyDescent="0.25">
      <c r="A3" s="68" t="s">
        <v>449</v>
      </c>
      <c r="B3" s="75">
        <v>59</v>
      </c>
      <c r="C3" s="76">
        <v>6.35</v>
      </c>
      <c r="D3" s="76">
        <f t="shared" ref="D3:D66" si="0">C3*B3</f>
        <v>374.65</v>
      </c>
      <c r="E3" s="77">
        <v>44866</v>
      </c>
      <c r="H3" s="57" t="s">
        <v>420</v>
      </c>
      <c r="I3" s="58" t="s">
        <v>421</v>
      </c>
      <c r="J3" s="58" t="s">
        <v>95</v>
      </c>
      <c r="K3" s="58" t="s">
        <v>61</v>
      </c>
      <c r="L3" s="58" t="s">
        <v>96</v>
      </c>
      <c r="N3" s="57" t="s">
        <v>420</v>
      </c>
      <c r="O3" s="58" t="s">
        <v>421</v>
      </c>
      <c r="P3" s="58" t="s">
        <v>95</v>
      </c>
      <c r="Q3" s="58" t="s">
        <v>61</v>
      </c>
      <c r="R3" s="58" t="s">
        <v>96</v>
      </c>
    </row>
    <row r="4" spans="1:18" ht="15.75" x14ac:dyDescent="0.25">
      <c r="A4" s="68" t="s">
        <v>450</v>
      </c>
      <c r="B4" s="75">
        <v>28</v>
      </c>
      <c r="C4" s="76">
        <v>1.59</v>
      </c>
      <c r="D4" s="76">
        <f t="shared" si="0"/>
        <v>44.52</v>
      </c>
      <c r="E4" s="77">
        <v>44866</v>
      </c>
      <c r="H4" s="33" t="s">
        <v>99</v>
      </c>
      <c r="I4" s="34" t="s">
        <v>100</v>
      </c>
      <c r="J4" s="35">
        <v>0.28000000000000003</v>
      </c>
      <c r="K4" s="35">
        <v>21</v>
      </c>
      <c r="L4" s="35">
        <v>5.8800000000000008</v>
      </c>
      <c r="N4" s="33" t="s">
        <v>113</v>
      </c>
      <c r="O4" s="34" t="s">
        <v>100</v>
      </c>
      <c r="P4" s="35">
        <v>8</v>
      </c>
      <c r="Q4" s="35">
        <v>2.9333333000000001</v>
      </c>
      <c r="R4" s="35">
        <v>23.466666400000001</v>
      </c>
    </row>
    <row r="5" spans="1:18" ht="15.75" x14ac:dyDescent="0.25">
      <c r="A5" s="68" t="s">
        <v>451</v>
      </c>
      <c r="B5" s="75">
        <v>1</v>
      </c>
      <c r="C5" s="76">
        <v>6.5</v>
      </c>
      <c r="D5" s="76">
        <f t="shared" si="0"/>
        <v>6.5</v>
      </c>
      <c r="E5" s="77">
        <v>44866</v>
      </c>
      <c r="H5" s="33" t="s">
        <v>102</v>
      </c>
      <c r="I5" s="34" t="s">
        <v>103</v>
      </c>
      <c r="J5" s="35">
        <v>1</v>
      </c>
      <c r="K5" s="35">
        <v>4.5</v>
      </c>
      <c r="L5" s="35">
        <v>4.5</v>
      </c>
      <c r="N5" s="36" t="s">
        <v>199</v>
      </c>
      <c r="O5" s="37" t="s">
        <v>200</v>
      </c>
      <c r="P5" s="35">
        <v>7</v>
      </c>
      <c r="Q5" s="40">
        <v>4.666666666666667</v>
      </c>
      <c r="R5" s="35">
        <v>32.666666666666671</v>
      </c>
    </row>
    <row r="6" spans="1:18" ht="15.75" x14ac:dyDescent="0.25">
      <c r="A6" s="68" t="s">
        <v>452</v>
      </c>
      <c r="B6" s="75">
        <v>3</v>
      </c>
      <c r="C6" s="76">
        <v>4.5</v>
      </c>
      <c r="D6" s="76">
        <f t="shared" si="0"/>
        <v>13.5</v>
      </c>
      <c r="E6" s="77">
        <v>44866</v>
      </c>
      <c r="H6" s="33" t="s">
        <v>111</v>
      </c>
      <c r="I6" s="34" t="s">
        <v>100</v>
      </c>
      <c r="J6" s="35">
        <v>0.7</v>
      </c>
      <c r="K6" s="35">
        <v>75</v>
      </c>
      <c r="L6" s="35">
        <v>52.5</v>
      </c>
      <c r="N6" s="36" t="s">
        <v>210</v>
      </c>
      <c r="O6" s="37" t="s">
        <v>148</v>
      </c>
      <c r="P6" s="35">
        <v>16</v>
      </c>
      <c r="Q6" s="35">
        <v>2.4</v>
      </c>
      <c r="R6" s="35">
        <v>38.4</v>
      </c>
    </row>
    <row r="7" spans="1:18" ht="15.75" x14ac:dyDescent="0.25">
      <c r="A7" s="68" t="s">
        <v>453</v>
      </c>
      <c r="B7" s="75">
        <v>3</v>
      </c>
      <c r="C7" s="76">
        <v>4.67</v>
      </c>
      <c r="D7" s="76">
        <f t="shared" si="0"/>
        <v>14.01</v>
      </c>
      <c r="E7" s="77">
        <v>44866</v>
      </c>
      <c r="H7" s="33" t="s">
        <v>113</v>
      </c>
      <c r="I7" s="34" t="s">
        <v>100</v>
      </c>
      <c r="J7" s="35">
        <v>33</v>
      </c>
      <c r="K7" s="35">
        <v>2.9333333000000001</v>
      </c>
      <c r="L7" s="35">
        <v>96.799998900000006</v>
      </c>
      <c r="N7" s="33" t="s">
        <v>216</v>
      </c>
      <c r="O7" s="34" t="s">
        <v>100</v>
      </c>
      <c r="P7" s="35">
        <v>10</v>
      </c>
      <c r="Q7" s="35">
        <v>3.1</v>
      </c>
      <c r="R7" s="35">
        <v>31</v>
      </c>
    </row>
    <row r="8" spans="1:18" ht="15.75" x14ac:dyDescent="0.25">
      <c r="A8" s="68" t="s">
        <v>454</v>
      </c>
      <c r="B8" s="75">
        <v>18</v>
      </c>
      <c r="C8" s="76">
        <v>1.75</v>
      </c>
      <c r="D8" s="76">
        <f t="shared" si="0"/>
        <v>31.5</v>
      </c>
      <c r="E8" s="77">
        <v>44866</v>
      </c>
      <c r="H8" s="39" t="s">
        <v>114</v>
      </c>
      <c r="I8" s="34" t="s">
        <v>100</v>
      </c>
      <c r="J8" s="35">
        <v>3</v>
      </c>
      <c r="K8" s="35">
        <v>19</v>
      </c>
      <c r="L8" s="35">
        <v>57</v>
      </c>
      <c r="N8" s="33" t="s">
        <v>219</v>
      </c>
      <c r="O8" s="34" t="s">
        <v>100</v>
      </c>
      <c r="P8" s="35">
        <v>3</v>
      </c>
      <c r="Q8" s="35">
        <v>6.48</v>
      </c>
      <c r="R8" s="35">
        <v>19.440000000000001</v>
      </c>
    </row>
    <row r="9" spans="1:18" ht="15.75" x14ac:dyDescent="0.25">
      <c r="A9" s="68" t="s">
        <v>455</v>
      </c>
      <c r="B9" s="75">
        <v>3</v>
      </c>
      <c r="C9" s="76">
        <v>4.5</v>
      </c>
      <c r="D9" s="76">
        <f t="shared" si="0"/>
        <v>13.5</v>
      </c>
      <c r="E9" s="77">
        <v>44866</v>
      </c>
      <c r="H9" s="33" t="s">
        <v>115</v>
      </c>
      <c r="I9" s="34" t="s">
        <v>100</v>
      </c>
      <c r="J9" s="35">
        <v>2.7</v>
      </c>
      <c r="K9" s="35">
        <v>10.88</v>
      </c>
      <c r="L9" s="35">
        <v>29.376000000000005</v>
      </c>
      <c r="N9" s="33" t="s">
        <v>222</v>
      </c>
      <c r="O9" s="34" t="s">
        <v>100</v>
      </c>
      <c r="P9" s="35">
        <v>1</v>
      </c>
      <c r="Q9" s="35">
        <v>2.8</v>
      </c>
      <c r="R9" s="35">
        <v>2.8</v>
      </c>
    </row>
    <row r="10" spans="1:18" ht="15.75" x14ac:dyDescent="0.25">
      <c r="A10" s="68" t="s">
        <v>456</v>
      </c>
      <c r="B10" s="75">
        <v>3</v>
      </c>
      <c r="C10" s="76">
        <v>10</v>
      </c>
      <c r="D10" s="76">
        <f t="shared" si="0"/>
        <v>30</v>
      </c>
      <c r="E10" s="77">
        <v>44866</v>
      </c>
      <c r="H10" s="33" t="s">
        <v>118</v>
      </c>
      <c r="I10" s="34" t="s">
        <v>100</v>
      </c>
      <c r="J10" s="35">
        <v>0.54</v>
      </c>
      <c r="K10" s="35">
        <v>48</v>
      </c>
      <c r="L10" s="35">
        <v>25.92</v>
      </c>
      <c r="N10" s="33" t="s">
        <v>224</v>
      </c>
      <c r="O10" s="34" t="s">
        <v>100</v>
      </c>
      <c r="P10" s="35">
        <v>30</v>
      </c>
      <c r="Q10" s="40">
        <v>3.8</v>
      </c>
      <c r="R10" s="35">
        <v>114</v>
      </c>
    </row>
    <row r="11" spans="1:18" ht="15.75" x14ac:dyDescent="0.25">
      <c r="A11" s="68" t="s">
        <v>457</v>
      </c>
      <c r="B11" s="75">
        <v>9</v>
      </c>
      <c r="C11" s="76">
        <v>3</v>
      </c>
      <c r="D11" s="76">
        <f t="shared" si="0"/>
        <v>27</v>
      </c>
      <c r="E11" s="77">
        <v>44866</v>
      </c>
      <c r="H11" s="33" t="s">
        <v>119</v>
      </c>
      <c r="I11" s="34" t="s">
        <v>100</v>
      </c>
      <c r="J11" s="35">
        <v>2.8</v>
      </c>
      <c r="K11" s="40">
        <v>6</v>
      </c>
      <c r="L11" s="35">
        <v>16.799999999999997</v>
      </c>
      <c r="N11" s="33" t="s">
        <v>230</v>
      </c>
      <c r="O11" s="34" t="s">
        <v>231</v>
      </c>
      <c r="P11" s="35">
        <v>1</v>
      </c>
      <c r="Q11" s="40">
        <v>8.8000000000000007</v>
      </c>
      <c r="R11" s="35">
        <v>8.8000000000000007</v>
      </c>
    </row>
    <row r="12" spans="1:18" ht="15.75" x14ac:dyDescent="0.25">
      <c r="A12" s="68" t="s">
        <v>458</v>
      </c>
      <c r="B12" s="75">
        <v>28</v>
      </c>
      <c r="C12" s="76">
        <v>1.5</v>
      </c>
      <c r="D12" s="76">
        <f t="shared" si="0"/>
        <v>42</v>
      </c>
      <c r="E12" s="77">
        <v>44866</v>
      </c>
      <c r="H12" s="33" t="s">
        <v>120</v>
      </c>
      <c r="I12" s="34" t="s">
        <v>100</v>
      </c>
      <c r="J12" s="35">
        <v>0.35</v>
      </c>
      <c r="K12" s="35">
        <v>12</v>
      </c>
      <c r="L12" s="35">
        <v>4.1999999999999993</v>
      </c>
      <c r="N12" s="33" t="s">
        <v>236</v>
      </c>
      <c r="O12" s="34" t="s">
        <v>237</v>
      </c>
      <c r="P12" s="35">
        <v>30</v>
      </c>
      <c r="Q12" s="40">
        <v>3</v>
      </c>
      <c r="R12" s="35">
        <v>90</v>
      </c>
    </row>
    <row r="13" spans="1:18" ht="15.75" x14ac:dyDescent="0.25">
      <c r="A13" s="68" t="s">
        <v>459</v>
      </c>
      <c r="B13" s="75">
        <v>1.5</v>
      </c>
      <c r="C13" s="76">
        <v>10</v>
      </c>
      <c r="D13" s="76">
        <f t="shared" si="0"/>
        <v>15</v>
      </c>
      <c r="E13" s="77">
        <v>44866</v>
      </c>
      <c r="H13" s="33" t="s">
        <v>123</v>
      </c>
      <c r="I13" s="34" t="s">
        <v>100</v>
      </c>
      <c r="J13" s="35">
        <v>0.4</v>
      </c>
      <c r="K13" s="35">
        <v>15</v>
      </c>
      <c r="L13" s="35">
        <v>6</v>
      </c>
      <c r="N13" s="33" t="s">
        <v>553</v>
      </c>
      <c r="O13" s="34" t="s">
        <v>422</v>
      </c>
      <c r="P13" s="35">
        <v>14</v>
      </c>
      <c r="Q13" s="40">
        <v>2.6041666666666665</v>
      </c>
      <c r="R13" s="35">
        <v>36.458333333333329</v>
      </c>
    </row>
    <row r="14" spans="1:18" ht="15.75" x14ac:dyDescent="0.25">
      <c r="A14" s="68" t="s">
        <v>460</v>
      </c>
      <c r="B14" s="75">
        <v>1.9</v>
      </c>
      <c r="C14" s="76">
        <v>16</v>
      </c>
      <c r="D14" s="76">
        <f t="shared" si="0"/>
        <v>30.4</v>
      </c>
      <c r="E14" s="77">
        <v>44866</v>
      </c>
      <c r="H14" s="36" t="s">
        <v>127</v>
      </c>
      <c r="I14" s="37" t="s">
        <v>128</v>
      </c>
      <c r="J14" s="35">
        <v>3</v>
      </c>
      <c r="K14" s="40">
        <v>9</v>
      </c>
      <c r="L14" s="35">
        <v>27</v>
      </c>
      <c r="N14" s="33" t="s">
        <v>240</v>
      </c>
      <c r="O14" s="34" t="s">
        <v>100</v>
      </c>
      <c r="P14" s="35">
        <v>10</v>
      </c>
      <c r="Q14" s="40">
        <v>6.2666666666666666</v>
      </c>
      <c r="R14" s="35">
        <v>62.666666666666664</v>
      </c>
    </row>
    <row r="15" spans="1:18" ht="15.75" x14ac:dyDescent="0.25">
      <c r="A15" s="68" t="s">
        <v>461</v>
      </c>
      <c r="B15" s="75">
        <v>1.5</v>
      </c>
      <c r="C15" s="76">
        <v>8</v>
      </c>
      <c r="D15" s="76">
        <f t="shared" si="0"/>
        <v>12</v>
      </c>
      <c r="E15" s="77">
        <v>44866</v>
      </c>
      <c r="H15" s="36" t="s">
        <v>174</v>
      </c>
      <c r="I15" s="37" t="s">
        <v>175</v>
      </c>
      <c r="J15" s="35">
        <v>5</v>
      </c>
      <c r="K15" s="35">
        <v>1.58</v>
      </c>
      <c r="L15" s="35">
        <v>7.9</v>
      </c>
      <c r="N15" s="33" t="s">
        <v>242</v>
      </c>
      <c r="O15" s="34" t="s">
        <v>100</v>
      </c>
      <c r="P15" s="35">
        <v>12</v>
      </c>
      <c r="Q15" s="40">
        <v>0.72</v>
      </c>
      <c r="R15" s="35">
        <v>8.64</v>
      </c>
    </row>
    <row r="16" spans="1:18" ht="15.75" x14ac:dyDescent="0.25">
      <c r="A16" s="68" t="s">
        <v>462</v>
      </c>
      <c r="B16" s="75">
        <v>6</v>
      </c>
      <c r="C16" s="76">
        <v>21</v>
      </c>
      <c r="D16" s="76">
        <f t="shared" si="0"/>
        <v>126</v>
      </c>
      <c r="E16" s="77">
        <v>44866</v>
      </c>
      <c r="H16" s="36" t="s">
        <v>177</v>
      </c>
      <c r="I16" s="37" t="s">
        <v>153</v>
      </c>
      <c r="J16" s="35">
        <v>3</v>
      </c>
      <c r="K16" s="35">
        <v>1.75</v>
      </c>
      <c r="L16" s="35">
        <v>5.25</v>
      </c>
      <c r="N16" s="33" t="s">
        <v>243</v>
      </c>
      <c r="O16" s="34" t="s">
        <v>100</v>
      </c>
      <c r="P16" s="35">
        <v>13</v>
      </c>
      <c r="Q16" s="35">
        <v>3.52</v>
      </c>
      <c r="R16" s="35">
        <v>45.76</v>
      </c>
    </row>
    <row r="17" spans="1:18" ht="15.75" x14ac:dyDescent="0.25">
      <c r="A17" s="68" t="s">
        <v>463</v>
      </c>
      <c r="B17" s="75">
        <v>2.2999999999999998</v>
      </c>
      <c r="C17" s="76">
        <v>5</v>
      </c>
      <c r="D17" s="76">
        <f t="shared" si="0"/>
        <v>11.5</v>
      </c>
      <c r="E17" s="77">
        <v>44866</v>
      </c>
      <c r="H17" s="36" t="s">
        <v>552</v>
      </c>
      <c r="I17" s="37" t="s">
        <v>100</v>
      </c>
      <c r="J17" s="35">
        <v>3.2</v>
      </c>
      <c r="K17" s="35">
        <v>14</v>
      </c>
      <c r="L17" s="35">
        <v>44.800000000000004</v>
      </c>
      <c r="N17" s="33" t="s">
        <v>245</v>
      </c>
      <c r="O17" s="34" t="s">
        <v>100</v>
      </c>
      <c r="P17" s="35">
        <v>5</v>
      </c>
      <c r="Q17" s="40">
        <v>2.9</v>
      </c>
      <c r="R17" s="35">
        <v>14.5</v>
      </c>
    </row>
    <row r="18" spans="1:18" ht="15.75" x14ac:dyDescent="0.25">
      <c r="A18" s="68" t="s">
        <v>464</v>
      </c>
      <c r="B18" s="75">
        <v>2</v>
      </c>
      <c r="C18" s="76">
        <v>48</v>
      </c>
      <c r="D18" s="76">
        <f t="shared" si="0"/>
        <v>96</v>
      </c>
      <c r="E18" s="77">
        <v>44866</v>
      </c>
      <c r="H18" s="36" t="s">
        <v>193</v>
      </c>
      <c r="I18" s="37" t="s">
        <v>194</v>
      </c>
      <c r="J18" s="35">
        <v>1</v>
      </c>
      <c r="K18" s="35">
        <v>17</v>
      </c>
      <c r="L18" s="35">
        <v>17</v>
      </c>
      <c r="N18" s="44" t="s">
        <v>252</v>
      </c>
      <c r="O18" s="45" t="s">
        <v>253</v>
      </c>
      <c r="P18" s="35">
        <v>48</v>
      </c>
      <c r="Q18" s="40">
        <v>4.8</v>
      </c>
      <c r="R18" s="35">
        <v>230.39999999999998</v>
      </c>
    </row>
    <row r="19" spans="1:18" ht="15.75" x14ac:dyDescent="0.25">
      <c r="A19" s="68" t="s">
        <v>465</v>
      </c>
      <c r="B19" s="75">
        <v>165</v>
      </c>
      <c r="C19" s="76">
        <v>5</v>
      </c>
      <c r="D19" s="76">
        <f t="shared" si="0"/>
        <v>825</v>
      </c>
      <c r="E19" s="77">
        <v>44866</v>
      </c>
      <c r="H19" s="36" t="s">
        <v>199</v>
      </c>
      <c r="I19" s="37" t="s">
        <v>200</v>
      </c>
      <c r="J19" s="35">
        <v>15</v>
      </c>
      <c r="K19" s="40">
        <v>4.666666666666667</v>
      </c>
      <c r="L19" s="35">
        <v>70</v>
      </c>
      <c r="N19" s="36" t="s">
        <v>281</v>
      </c>
      <c r="O19" s="37" t="s">
        <v>282</v>
      </c>
      <c r="P19" s="35">
        <v>90</v>
      </c>
      <c r="Q19" s="40">
        <v>0.41</v>
      </c>
      <c r="R19" s="35">
        <v>36.9</v>
      </c>
    </row>
    <row r="20" spans="1:18" ht="15.75" x14ac:dyDescent="0.25">
      <c r="A20" s="68" t="s">
        <v>466</v>
      </c>
      <c r="B20" s="75">
        <v>30</v>
      </c>
      <c r="C20" s="76">
        <v>5</v>
      </c>
      <c r="D20" s="76">
        <f t="shared" si="0"/>
        <v>150</v>
      </c>
      <c r="E20" s="77">
        <v>44866</v>
      </c>
      <c r="H20" s="36" t="s">
        <v>201</v>
      </c>
      <c r="I20" s="37" t="s">
        <v>204</v>
      </c>
      <c r="J20" s="35">
        <v>2</v>
      </c>
      <c r="K20" s="38">
        <v>18</v>
      </c>
      <c r="L20" s="35">
        <v>36</v>
      </c>
      <c r="N20" s="36" t="s">
        <v>284</v>
      </c>
      <c r="O20" s="37" t="s">
        <v>255</v>
      </c>
      <c r="P20" s="35">
        <v>17.5</v>
      </c>
      <c r="Q20" s="40">
        <v>3.2</v>
      </c>
      <c r="R20" s="35">
        <v>56</v>
      </c>
    </row>
    <row r="21" spans="1:18" ht="15.75" x14ac:dyDescent="0.25">
      <c r="A21" s="68" t="s">
        <v>467</v>
      </c>
      <c r="B21" s="75">
        <v>8</v>
      </c>
      <c r="C21" s="76">
        <v>5.5</v>
      </c>
      <c r="D21" s="76">
        <f t="shared" si="0"/>
        <v>44</v>
      </c>
      <c r="E21" s="77">
        <v>44866</v>
      </c>
      <c r="H21" s="36" t="s">
        <v>207</v>
      </c>
      <c r="I21" s="37" t="s">
        <v>100</v>
      </c>
      <c r="J21" s="35">
        <v>3.7</v>
      </c>
      <c r="K21" s="35">
        <v>8</v>
      </c>
      <c r="L21" s="35">
        <v>29.6</v>
      </c>
      <c r="N21" s="33" t="s">
        <v>557</v>
      </c>
      <c r="O21" s="34" t="s">
        <v>287</v>
      </c>
      <c r="P21" s="35">
        <v>22.5</v>
      </c>
      <c r="Q21" s="35">
        <v>2</v>
      </c>
      <c r="R21" s="35">
        <v>45</v>
      </c>
    </row>
    <row r="22" spans="1:18" ht="15.75" x14ac:dyDescent="0.25">
      <c r="A22" s="68" t="s">
        <v>468</v>
      </c>
      <c r="B22" s="75">
        <v>1</v>
      </c>
      <c r="C22" s="76">
        <v>18.5</v>
      </c>
      <c r="D22" s="76">
        <f t="shared" si="0"/>
        <v>18.5</v>
      </c>
      <c r="E22" s="77">
        <v>44866</v>
      </c>
      <c r="H22" s="33" t="s">
        <v>216</v>
      </c>
      <c r="I22" s="34" t="s">
        <v>100</v>
      </c>
      <c r="J22" s="35">
        <v>7</v>
      </c>
      <c r="K22" s="35">
        <v>3.1</v>
      </c>
      <c r="L22" s="35">
        <v>21.7</v>
      </c>
      <c r="N22" s="36" t="s">
        <v>71</v>
      </c>
      <c r="O22" s="37" t="s">
        <v>206</v>
      </c>
      <c r="P22" s="35">
        <v>40</v>
      </c>
      <c r="Q22" s="35">
        <v>2.7</v>
      </c>
      <c r="R22" s="35">
        <v>108</v>
      </c>
    </row>
    <row r="23" spans="1:18" ht="15.75" x14ac:dyDescent="0.25">
      <c r="A23" s="68" t="s">
        <v>469</v>
      </c>
      <c r="B23" s="75">
        <v>2</v>
      </c>
      <c r="C23" s="76">
        <v>16.25</v>
      </c>
      <c r="D23" s="76">
        <f t="shared" si="0"/>
        <v>32.5</v>
      </c>
      <c r="E23" s="77">
        <v>44866</v>
      </c>
      <c r="H23" s="33" t="s">
        <v>218</v>
      </c>
      <c r="I23" s="34" t="s">
        <v>100</v>
      </c>
      <c r="J23" s="35">
        <v>36</v>
      </c>
      <c r="K23" s="40">
        <v>3.7333333333333334</v>
      </c>
      <c r="L23" s="35">
        <v>134.4</v>
      </c>
      <c r="N23" s="47" t="s">
        <v>291</v>
      </c>
      <c r="O23" s="48" t="s">
        <v>292</v>
      </c>
      <c r="P23" s="35">
        <v>91</v>
      </c>
      <c r="Q23" s="35">
        <v>2.34</v>
      </c>
      <c r="R23" s="35">
        <v>212.94</v>
      </c>
    </row>
    <row r="24" spans="1:18" ht="15.75" x14ac:dyDescent="0.25">
      <c r="A24" s="68" t="s">
        <v>470</v>
      </c>
      <c r="B24" s="75">
        <v>2</v>
      </c>
      <c r="C24" s="76">
        <v>52.5</v>
      </c>
      <c r="D24" s="76">
        <f>C24*B24</f>
        <v>105</v>
      </c>
      <c r="E24" s="77">
        <v>44866</v>
      </c>
      <c r="H24" s="33" t="s">
        <v>219</v>
      </c>
      <c r="I24" s="34" t="s">
        <v>100</v>
      </c>
      <c r="J24" s="35">
        <v>13.6</v>
      </c>
      <c r="K24" s="35">
        <v>6.48</v>
      </c>
      <c r="L24" s="35">
        <v>88.128</v>
      </c>
      <c r="N24" s="33" t="s">
        <v>297</v>
      </c>
      <c r="O24" s="34" t="s">
        <v>298</v>
      </c>
      <c r="P24" s="35">
        <v>15</v>
      </c>
      <c r="Q24" s="40">
        <v>6.26</v>
      </c>
      <c r="R24" s="35">
        <v>93.899999999999991</v>
      </c>
    </row>
    <row r="25" spans="1:18" ht="15.75" x14ac:dyDescent="0.25">
      <c r="A25" s="68" t="s">
        <v>471</v>
      </c>
      <c r="B25" s="75">
        <v>5</v>
      </c>
      <c r="C25" s="76">
        <v>10.88</v>
      </c>
      <c r="D25" s="76">
        <f t="shared" si="0"/>
        <v>54.400000000000006</v>
      </c>
      <c r="E25" s="77">
        <v>44866</v>
      </c>
      <c r="H25" s="33" t="s">
        <v>223</v>
      </c>
      <c r="I25" s="34" t="s">
        <v>100</v>
      </c>
      <c r="J25" s="35">
        <v>0.2</v>
      </c>
      <c r="K25" s="35">
        <v>11.4</v>
      </c>
      <c r="L25" s="35">
        <v>2.2800000000000002</v>
      </c>
      <c r="N25" s="33" t="s">
        <v>302</v>
      </c>
      <c r="O25" s="34" t="s">
        <v>303</v>
      </c>
      <c r="P25" s="35">
        <v>70</v>
      </c>
      <c r="Q25" s="40">
        <v>2.9428571428571431</v>
      </c>
      <c r="R25" s="35">
        <v>206</v>
      </c>
    </row>
    <row r="26" spans="1:18" ht="15.75" x14ac:dyDescent="0.25">
      <c r="A26" s="68" t="s">
        <v>472</v>
      </c>
      <c r="B26" s="75">
        <v>41</v>
      </c>
      <c r="C26" s="76">
        <v>6</v>
      </c>
      <c r="D26" s="76">
        <f t="shared" si="0"/>
        <v>246</v>
      </c>
      <c r="E26" s="77">
        <v>44866</v>
      </c>
      <c r="H26" s="33" t="s">
        <v>224</v>
      </c>
      <c r="I26" s="34" t="s">
        <v>100</v>
      </c>
      <c r="J26" s="35">
        <v>12</v>
      </c>
      <c r="K26" s="40">
        <v>3.8</v>
      </c>
      <c r="L26" s="35">
        <v>45.599999999999994</v>
      </c>
      <c r="N26" s="33" t="s">
        <v>304</v>
      </c>
      <c r="O26" s="34" t="s">
        <v>305</v>
      </c>
      <c r="P26" s="35">
        <v>20</v>
      </c>
      <c r="Q26" s="35">
        <v>5</v>
      </c>
      <c r="R26" s="35">
        <v>100</v>
      </c>
    </row>
    <row r="27" spans="1:18" ht="15.75" x14ac:dyDescent="0.25">
      <c r="A27" s="68" t="s">
        <v>473</v>
      </c>
      <c r="B27" s="75">
        <v>28</v>
      </c>
      <c r="C27" s="76">
        <v>8</v>
      </c>
      <c r="D27" s="76">
        <f t="shared" si="0"/>
        <v>224</v>
      </c>
      <c r="E27" s="77">
        <v>44866</v>
      </c>
      <c r="H27" s="33" t="s">
        <v>226</v>
      </c>
      <c r="I27" s="34" t="s">
        <v>100</v>
      </c>
      <c r="J27" s="35">
        <v>2.6</v>
      </c>
      <c r="K27" s="35">
        <v>2.5</v>
      </c>
      <c r="L27" s="35">
        <v>6.5</v>
      </c>
      <c r="N27" s="49" t="s">
        <v>311</v>
      </c>
      <c r="O27" s="50" t="s">
        <v>312</v>
      </c>
      <c r="P27" s="35">
        <v>225</v>
      </c>
      <c r="Q27" s="35">
        <v>0.17</v>
      </c>
      <c r="R27" s="35">
        <v>38.25</v>
      </c>
    </row>
    <row r="28" spans="1:18" ht="15.75" x14ac:dyDescent="0.25">
      <c r="A28" s="68" t="s">
        <v>474</v>
      </c>
      <c r="B28" s="75">
        <v>2.4</v>
      </c>
      <c r="C28" s="76">
        <v>70</v>
      </c>
      <c r="D28" s="76">
        <f t="shared" si="0"/>
        <v>168</v>
      </c>
      <c r="E28" s="77">
        <v>44866</v>
      </c>
      <c r="H28" s="33" t="s">
        <v>227</v>
      </c>
      <c r="I28" s="34" t="s">
        <v>100</v>
      </c>
      <c r="J28" s="35">
        <v>8.3000000000000007</v>
      </c>
      <c r="K28" s="35">
        <v>8.1999999999999993</v>
      </c>
      <c r="L28" s="35">
        <v>68.06</v>
      </c>
      <c r="N28" s="49" t="s">
        <v>316</v>
      </c>
      <c r="O28" s="50" t="s">
        <v>312</v>
      </c>
      <c r="P28" s="35">
        <v>40</v>
      </c>
      <c r="Q28" s="40">
        <v>0.125</v>
      </c>
      <c r="R28" s="35">
        <v>5</v>
      </c>
    </row>
    <row r="29" spans="1:18" ht="15.75" x14ac:dyDescent="0.25">
      <c r="A29" s="68" t="s">
        <v>475</v>
      </c>
      <c r="B29" s="75">
        <v>1.3</v>
      </c>
      <c r="C29" s="76">
        <v>12</v>
      </c>
      <c r="D29" s="76">
        <f t="shared" si="0"/>
        <v>15.600000000000001</v>
      </c>
      <c r="E29" s="77">
        <v>44866</v>
      </c>
      <c r="H29" s="33" t="s">
        <v>230</v>
      </c>
      <c r="I29" s="34" t="s">
        <v>231</v>
      </c>
      <c r="J29" s="35">
        <v>7.9</v>
      </c>
      <c r="K29" s="40">
        <v>8.8000000000000007</v>
      </c>
      <c r="L29" s="35">
        <v>69.52000000000001</v>
      </c>
      <c r="N29" s="49" t="s">
        <v>323</v>
      </c>
      <c r="O29" s="50" t="s">
        <v>322</v>
      </c>
      <c r="P29" s="35">
        <v>2000</v>
      </c>
      <c r="Q29" s="35">
        <v>0.03</v>
      </c>
      <c r="R29" s="35">
        <v>60</v>
      </c>
    </row>
    <row r="30" spans="1:18" ht="15.75" x14ac:dyDescent="0.25">
      <c r="A30" s="68" t="s">
        <v>476</v>
      </c>
      <c r="B30" s="75">
        <v>5</v>
      </c>
      <c r="C30" s="76">
        <v>5.48</v>
      </c>
      <c r="D30" s="76">
        <f t="shared" si="0"/>
        <v>27.400000000000002</v>
      </c>
      <c r="E30" s="77">
        <v>44866</v>
      </c>
      <c r="H30" s="33" t="s">
        <v>234</v>
      </c>
      <c r="I30" s="34" t="s">
        <v>100</v>
      </c>
      <c r="J30" s="35">
        <v>43</v>
      </c>
      <c r="K30" s="40">
        <v>5.6</v>
      </c>
      <c r="L30" s="35">
        <v>240.79999999999998</v>
      </c>
      <c r="N30" s="49" t="s">
        <v>328</v>
      </c>
      <c r="O30" s="50" t="s">
        <v>329</v>
      </c>
      <c r="P30" s="35">
        <v>3</v>
      </c>
      <c r="Q30" s="40">
        <v>5.833333333333333</v>
      </c>
      <c r="R30" s="35">
        <v>17.5</v>
      </c>
    </row>
    <row r="31" spans="1:18" ht="15.75" x14ac:dyDescent="0.25">
      <c r="A31" s="68" t="s">
        <v>195</v>
      </c>
      <c r="B31" s="75">
        <v>15.5</v>
      </c>
      <c r="C31" s="76">
        <v>3</v>
      </c>
      <c r="D31" s="76">
        <f t="shared" si="0"/>
        <v>46.5</v>
      </c>
      <c r="E31" s="77">
        <v>44866</v>
      </c>
      <c r="H31" s="33" t="s">
        <v>235</v>
      </c>
      <c r="I31" s="34" t="s">
        <v>143</v>
      </c>
      <c r="J31" s="35">
        <v>4.5999999999999996</v>
      </c>
      <c r="K31" s="35">
        <v>15</v>
      </c>
      <c r="L31" s="35">
        <v>69</v>
      </c>
      <c r="N31" s="49" t="s">
        <v>331</v>
      </c>
      <c r="O31" s="50" t="s">
        <v>271</v>
      </c>
      <c r="P31" s="35">
        <v>2</v>
      </c>
      <c r="Q31" s="35">
        <v>5.5</v>
      </c>
      <c r="R31" s="35">
        <v>11</v>
      </c>
    </row>
    <row r="32" spans="1:18" ht="15.75" x14ac:dyDescent="0.25">
      <c r="A32" s="68" t="s">
        <v>477</v>
      </c>
      <c r="B32" s="75">
        <v>55</v>
      </c>
      <c r="C32" s="76">
        <v>2.4500000000000002</v>
      </c>
      <c r="D32" s="76">
        <f t="shared" si="0"/>
        <v>134.75</v>
      </c>
      <c r="E32" s="77">
        <v>44866</v>
      </c>
      <c r="H32" s="33" t="s">
        <v>553</v>
      </c>
      <c r="I32" s="34" t="s">
        <v>422</v>
      </c>
      <c r="J32" s="35">
        <v>44</v>
      </c>
      <c r="K32" s="40">
        <v>2.6041666666666665</v>
      </c>
      <c r="L32" s="35">
        <v>114.58333333333333</v>
      </c>
      <c r="N32" s="60" t="s">
        <v>366</v>
      </c>
      <c r="O32" s="59" t="s">
        <v>100</v>
      </c>
      <c r="P32" s="35">
        <v>15</v>
      </c>
      <c r="Q32" s="40">
        <v>1.7241379310344827</v>
      </c>
      <c r="R32" s="35">
        <v>25.862068965517238</v>
      </c>
    </row>
    <row r="33" spans="1:18" ht="15.75" x14ac:dyDescent="0.25">
      <c r="A33" s="68" t="s">
        <v>478</v>
      </c>
      <c r="B33" s="75">
        <v>36</v>
      </c>
      <c r="C33" s="76">
        <v>1.85</v>
      </c>
      <c r="D33" s="76">
        <f t="shared" si="0"/>
        <v>66.600000000000009</v>
      </c>
      <c r="E33" s="77">
        <v>44866</v>
      </c>
      <c r="H33" s="33" t="s">
        <v>242</v>
      </c>
      <c r="I33" s="34" t="s">
        <v>100</v>
      </c>
      <c r="J33" s="35">
        <v>50</v>
      </c>
      <c r="K33" s="40">
        <v>0.72</v>
      </c>
      <c r="L33" s="35">
        <v>36</v>
      </c>
      <c r="N33" s="60" t="s">
        <v>368</v>
      </c>
      <c r="O33" s="61" t="s">
        <v>100</v>
      </c>
      <c r="P33" s="35">
        <v>8</v>
      </c>
      <c r="Q33" s="40">
        <v>1.1818181818181819</v>
      </c>
      <c r="R33" s="35">
        <v>9.454545454545455</v>
      </c>
    </row>
    <row r="34" spans="1:18" ht="15.75" x14ac:dyDescent="0.25">
      <c r="A34" s="68" t="s">
        <v>479</v>
      </c>
      <c r="B34" s="75">
        <v>4</v>
      </c>
      <c r="C34" s="76">
        <v>2.4</v>
      </c>
      <c r="D34" s="76">
        <f>C34*B34</f>
        <v>9.6</v>
      </c>
      <c r="E34" s="77">
        <v>44866</v>
      </c>
      <c r="H34" s="33" t="s">
        <v>243</v>
      </c>
      <c r="I34" s="34" t="s">
        <v>100</v>
      </c>
      <c r="J34" s="35">
        <v>7.2</v>
      </c>
      <c r="K34" s="35">
        <v>3.52</v>
      </c>
      <c r="L34" s="35">
        <v>25.344000000000001</v>
      </c>
      <c r="N34" s="60" t="s">
        <v>369</v>
      </c>
      <c r="O34" s="61" t="s">
        <v>100</v>
      </c>
      <c r="P34" s="35">
        <v>15</v>
      </c>
      <c r="Q34" s="40">
        <v>1.3304347826086957</v>
      </c>
      <c r="R34" s="35">
        <v>19.956521739130437</v>
      </c>
    </row>
    <row r="35" spans="1:18" ht="15.75" x14ac:dyDescent="0.25">
      <c r="A35" s="68" t="s">
        <v>480</v>
      </c>
      <c r="B35" s="75">
        <v>25</v>
      </c>
      <c r="C35" s="76">
        <v>4.2699999999999996</v>
      </c>
      <c r="D35" s="76">
        <f t="shared" si="0"/>
        <v>106.74999999999999</v>
      </c>
      <c r="E35" s="77">
        <v>44866</v>
      </c>
      <c r="H35" s="33" t="s">
        <v>245</v>
      </c>
      <c r="I35" s="34" t="s">
        <v>100</v>
      </c>
      <c r="J35" s="35">
        <v>47</v>
      </c>
      <c r="K35" s="40">
        <v>2.9</v>
      </c>
      <c r="L35" s="35">
        <v>136.29999999999998</v>
      </c>
      <c r="N35" s="60" t="s">
        <v>370</v>
      </c>
      <c r="O35" s="61" t="s">
        <v>100</v>
      </c>
      <c r="P35" s="35">
        <v>19</v>
      </c>
      <c r="Q35" s="40">
        <v>1</v>
      </c>
      <c r="R35" s="35">
        <v>19</v>
      </c>
    </row>
    <row r="36" spans="1:18" ht="15.75" x14ac:dyDescent="0.25">
      <c r="A36" s="68" t="s">
        <v>481</v>
      </c>
      <c r="B36" s="75">
        <v>26</v>
      </c>
      <c r="C36" s="76">
        <v>3.28</v>
      </c>
      <c r="D36" s="76">
        <f t="shared" si="0"/>
        <v>85.28</v>
      </c>
      <c r="E36" s="77">
        <v>44866</v>
      </c>
      <c r="H36" s="33" t="s">
        <v>247</v>
      </c>
      <c r="I36" s="34" t="s">
        <v>100</v>
      </c>
      <c r="J36" s="35">
        <v>42</v>
      </c>
      <c r="K36" s="40">
        <v>5.8666666666666663</v>
      </c>
      <c r="L36" s="35">
        <v>246.39999999999998</v>
      </c>
      <c r="N36" s="60" t="s">
        <v>371</v>
      </c>
      <c r="O36" s="61" t="s">
        <v>100</v>
      </c>
      <c r="P36" s="35">
        <v>15</v>
      </c>
      <c r="Q36" s="40">
        <v>1</v>
      </c>
      <c r="R36" s="35">
        <v>15</v>
      </c>
    </row>
    <row r="37" spans="1:18" ht="15.75" x14ac:dyDescent="0.25">
      <c r="A37" s="68" t="s">
        <v>482</v>
      </c>
      <c r="B37" s="75">
        <v>82</v>
      </c>
      <c r="C37" s="76">
        <v>3</v>
      </c>
      <c r="D37" s="76">
        <f t="shared" si="0"/>
        <v>246</v>
      </c>
      <c r="E37" s="77">
        <v>44866</v>
      </c>
      <c r="H37" s="36" t="s">
        <v>281</v>
      </c>
      <c r="I37" s="37" t="s">
        <v>282</v>
      </c>
      <c r="J37" s="35">
        <v>240</v>
      </c>
      <c r="K37" s="40">
        <v>0.41666666666666669</v>
      </c>
      <c r="L37" s="35">
        <v>100</v>
      </c>
      <c r="N37" s="60" t="s">
        <v>372</v>
      </c>
      <c r="O37" s="61" t="s">
        <v>100</v>
      </c>
      <c r="P37" s="35">
        <v>15</v>
      </c>
      <c r="Q37" s="40">
        <v>0.7142857142857143</v>
      </c>
      <c r="R37" s="35">
        <v>10.714285714285715</v>
      </c>
    </row>
    <row r="38" spans="1:18" ht="15.75" x14ac:dyDescent="0.25">
      <c r="A38" s="68" t="s">
        <v>483</v>
      </c>
      <c r="B38" s="75">
        <v>11.5</v>
      </c>
      <c r="C38" s="76">
        <v>7.4</v>
      </c>
      <c r="D38" s="76">
        <f t="shared" si="0"/>
        <v>85.100000000000009</v>
      </c>
      <c r="E38" s="77">
        <v>44866</v>
      </c>
      <c r="H38" s="36" t="s">
        <v>71</v>
      </c>
      <c r="I38" s="37" t="s">
        <v>206</v>
      </c>
      <c r="J38" s="35">
        <v>14</v>
      </c>
      <c r="K38" s="35">
        <v>2.7</v>
      </c>
      <c r="L38" s="35">
        <v>37.800000000000004</v>
      </c>
      <c r="N38" s="60" t="s">
        <v>372</v>
      </c>
      <c r="O38" s="61" t="s">
        <v>100</v>
      </c>
      <c r="P38" s="35">
        <v>5</v>
      </c>
      <c r="Q38" s="40">
        <v>1</v>
      </c>
      <c r="R38" s="35">
        <v>5</v>
      </c>
    </row>
    <row r="39" spans="1:18" ht="15.75" x14ac:dyDescent="0.25">
      <c r="A39" s="68" t="s">
        <v>484</v>
      </c>
      <c r="B39" s="75">
        <v>3.3</v>
      </c>
      <c r="C39" s="76">
        <v>12</v>
      </c>
      <c r="D39" s="76">
        <f t="shared" si="0"/>
        <v>39.599999999999994</v>
      </c>
      <c r="E39" s="77">
        <v>44866</v>
      </c>
      <c r="H39" s="47" t="s">
        <v>291</v>
      </c>
      <c r="I39" s="48" t="s">
        <v>292</v>
      </c>
      <c r="J39" s="35">
        <v>32</v>
      </c>
      <c r="K39" s="35">
        <v>2.34</v>
      </c>
      <c r="L39" s="35">
        <v>74.88</v>
      </c>
      <c r="N39" s="62" t="s">
        <v>377</v>
      </c>
      <c r="O39" s="59" t="s">
        <v>100</v>
      </c>
      <c r="P39" s="35">
        <v>4</v>
      </c>
      <c r="Q39" s="40">
        <v>0.88888888888888884</v>
      </c>
      <c r="R39" s="35">
        <v>3.5555555555555554</v>
      </c>
    </row>
    <row r="40" spans="1:18" ht="15.75" x14ac:dyDescent="0.25">
      <c r="A40" s="68" t="s">
        <v>485</v>
      </c>
      <c r="B40" s="75">
        <v>2.9</v>
      </c>
      <c r="C40" s="76">
        <v>10</v>
      </c>
      <c r="D40" s="76">
        <f t="shared" si="0"/>
        <v>29</v>
      </c>
      <c r="E40" s="77">
        <v>44866</v>
      </c>
      <c r="H40" s="47" t="s">
        <v>293</v>
      </c>
      <c r="I40" s="48" t="s">
        <v>292</v>
      </c>
      <c r="J40" s="35">
        <v>13</v>
      </c>
      <c r="K40" s="40">
        <v>2.34</v>
      </c>
      <c r="L40" s="35">
        <v>30.419999999999998</v>
      </c>
      <c r="N40" s="62" t="s">
        <v>378</v>
      </c>
      <c r="O40" s="59" t="s">
        <v>100</v>
      </c>
      <c r="P40" s="35">
        <v>2</v>
      </c>
      <c r="Q40" s="40">
        <v>3</v>
      </c>
      <c r="R40" s="35">
        <v>6</v>
      </c>
    </row>
    <row r="41" spans="1:18" ht="15.75" x14ac:dyDescent="0.25">
      <c r="A41" s="68" t="s">
        <v>486</v>
      </c>
      <c r="B41" s="75">
        <v>20.3</v>
      </c>
      <c r="C41" s="76">
        <v>2.93</v>
      </c>
      <c r="D41" s="76">
        <f t="shared" si="0"/>
        <v>59.479000000000006</v>
      </c>
      <c r="E41" s="77">
        <v>44866</v>
      </c>
      <c r="H41" s="36" t="s">
        <v>295</v>
      </c>
      <c r="I41" s="37" t="s">
        <v>231</v>
      </c>
      <c r="J41" s="35">
        <v>52</v>
      </c>
      <c r="K41" s="35">
        <v>2.4</v>
      </c>
      <c r="L41" s="35">
        <v>124.8</v>
      </c>
      <c r="N41" s="62" t="s">
        <v>379</v>
      </c>
      <c r="O41" s="59" t="s">
        <v>100</v>
      </c>
      <c r="P41" s="35">
        <v>4</v>
      </c>
      <c r="Q41" s="40">
        <v>2.6666666666666665</v>
      </c>
      <c r="R41" s="35">
        <v>10.666666666666666</v>
      </c>
    </row>
    <row r="42" spans="1:18" ht="15.75" x14ac:dyDescent="0.25">
      <c r="A42" s="68" t="s">
        <v>487</v>
      </c>
      <c r="B42" s="75">
        <v>8.8000000000000007</v>
      </c>
      <c r="C42" s="76">
        <v>4.13</v>
      </c>
      <c r="D42" s="76">
        <f t="shared" si="0"/>
        <v>36.344000000000001</v>
      </c>
      <c r="E42" s="77">
        <v>44866</v>
      </c>
      <c r="H42" s="33" t="s">
        <v>302</v>
      </c>
      <c r="I42" s="34" t="s">
        <v>303</v>
      </c>
      <c r="J42" s="35">
        <v>29</v>
      </c>
      <c r="K42" s="35">
        <v>2.8</v>
      </c>
      <c r="L42" s="35">
        <v>81.199999999999989</v>
      </c>
      <c r="N42" s="62" t="s">
        <v>568</v>
      </c>
      <c r="O42" s="59" t="s">
        <v>100</v>
      </c>
      <c r="P42" s="35">
        <v>11</v>
      </c>
      <c r="Q42" s="40">
        <v>1.8571428571428572</v>
      </c>
      <c r="R42" s="35">
        <v>20.428571428571431</v>
      </c>
    </row>
    <row r="43" spans="1:18" ht="15.75" x14ac:dyDescent="0.25">
      <c r="A43" s="68" t="s">
        <v>242</v>
      </c>
      <c r="B43" s="75">
        <v>170</v>
      </c>
      <c r="C43" s="76">
        <v>0.72</v>
      </c>
      <c r="D43" s="76">
        <f t="shared" si="0"/>
        <v>122.39999999999999</v>
      </c>
      <c r="E43" s="77">
        <v>44866</v>
      </c>
      <c r="H43" s="33" t="s">
        <v>304</v>
      </c>
      <c r="I43" s="34" t="s">
        <v>305</v>
      </c>
      <c r="J43" s="35">
        <v>120</v>
      </c>
      <c r="K43" s="35">
        <v>5</v>
      </c>
      <c r="L43" s="35">
        <v>600</v>
      </c>
      <c r="N43" s="60" t="s">
        <v>382</v>
      </c>
      <c r="O43" s="61" t="s">
        <v>100</v>
      </c>
      <c r="P43" s="35">
        <v>18</v>
      </c>
      <c r="Q43" s="40">
        <v>0.93006993006993011</v>
      </c>
      <c r="R43" s="35">
        <v>16.741258741258743</v>
      </c>
    </row>
    <row r="44" spans="1:18" ht="15.75" x14ac:dyDescent="0.25">
      <c r="A44" s="68" t="s">
        <v>488</v>
      </c>
      <c r="B44" s="75">
        <v>2.2000000000000002</v>
      </c>
      <c r="C44" s="76">
        <v>3.45</v>
      </c>
      <c r="D44" s="76">
        <f t="shared" si="0"/>
        <v>7.5900000000000007</v>
      </c>
      <c r="E44" s="77">
        <v>44866</v>
      </c>
      <c r="H44" s="36" t="s">
        <v>309</v>
      </c>
      <c r="I44" s="37" t="s">
        <v>264</v>
      </c>
      <c r="J44" s="35">
        <v>7.5</v>
      </c>
      <c r="K44" s="35">
        <v>3.83</v>
      </c>
      <c r="L44" s="35">
        <v>28.725000000000001</v>
      </c>
      <c r="N44" s="60" t="s">
        <v>383</v>
      </c>
      <c r="O44" s="61" t="s">
        <v>100</v>
      </c>
      <c r="P44" s="35">
        <v>54</v>
      </c>
      <c r="Q44" s="40">
        <v>1.5</v>
      </c>
      <c r="R44" s="35">
        <v>81</v>
      </c>
    </row>
    <row r="45" spans="1:18" ht="15.75" x14ac:dyDescent="0.25">
      <c r="A45" s="68" t="s">
        <v>489</v>
      </c>
      <c r="B45" s="75">
        <v>7.4</v>
      </c>
      <c r="C45" s="76">
        <v>3</v>
      </c>
      <c r="D45" s="76">
        <f t="shared" si="0"/>
        <v>22.200000000000003</v>
      </c>
      <c r="E45" s="77">
        <v>44866</v>
      </c>
      <c r="H45" s="49" t="s">
        <v>311</v>
      </c>
      <c r="I45" s="50" t="s">
        <v>312</v>
      </c>
      <c r="J45" s="35">
        <v>1250</v>
      </c>
      <c r="K45" s="35">
        <v>0.17</v>
      </c>
      <c r="L45" s="35">
        <v>212.50000000000003</v>
      </c>
      <c r="N45" s="60" t="s">
        <v>386</v>
      </c>
      <c r="O45" s="61" t="s">
        <v>100</v>
      </c>
      <c r="P45" s="35">
        <v>6</v>
      </c>
      <c r="Q45" s="40">
        <v>1.25</v>
      </c>
      <c r="R45" s="35">
        <v>7.5</v>
      </c>
    </row>
    <row r="46" spans="1:18" ht="15.75" x14ac:dyDescent="0.25">
      <c r="A46" s="68" t="s">
        <v>490</v>
      </c>
      <c r="B46" s="75">
        <v>78</v>
      </c>
      <c r="C46" s="76">
        <v>5.88</v>
      </c>
      <c r="D46" s="76">
        <f t="shared" si="0"/>
        <v>458.64</v>
      </c>
      <c r="E46" s="77">
        <v>44866</v>
      </c>
      <c r="H46" s="49" t="s">
        <v>314</v>
      </c>
      <c r="I46" s="50" t="s">
        <v>315</v>
      </c>
      <c r="J46" s="35">
        <v>3</v>
      </c>
      <c r="K46" s="40">
        <v>15.083333333333334</v>
      </c>
      <c r="L46" s="35">
        <v>45.25</v>
      </c>
      <c r="N46" s="60" t="s">
        <v>401</v>
      </c>
      <c r="O46" s="61" t="s">
        <v>100</v>
      </c>
      <c r="P46" s="35">
        <v>16</v>
      </c>
      <c r="Q46" s="40">
        <v>1.1061946902654867</v>
      </c>
      <c r="R46" s="35">
        <v>17.699115044247787</v>
      </c>
    </row>
    <row r="47" spans="1:18" ht="16.5" thickBot="1" x14ac:dyDescent="0.3">
      <c r="A47" s="68" t="s">
        <v>491</v>
      </c>
      <c r="B47" s="75">
        <v>42</v>
      </c>
      <c r="C47" s="76">
        <v>5</v>
      </c>
      <c r="D47" s="76">
        <f t="shared" si="0"/>
        <v>210</v>
      </c>
      <c r="E47" s="77">
        <v>44866</v>
      </c>
      <c r="H47" s="49" t="s">
        <v>316</v>
      </c>
      <c r="I47" s="50" t="s">
        <v>312</v>
      </c>
      <c r="J47" s="35">
        <v>800</v>
      </c>
      <c r="K47" s="40">
        <v>0.125</v>
      </c>
      <c r="L47" s="35">
        <v>100</v>
      </c>
      <c r="N47" s="60" t="s">
        <v>402</v>
      </c>
      <c r="O47" s="61" t="s">
        <v>100</v>
      </c>
      <c r="P47" s="35">
        <v>26</v>
      </c>
      <c r="Q47" s="40">
        <v>1.2</v>
      </c>
      <c r="R47" s="35">
        <v>31.2</v>
      </c>
    </row>
    <row r="48" spans="1:18" ht="24" thickBot="1" x14ac:dyDescent="0.4">
      <c r="A48" s="68" t="s">
        <v>492</v>
      </c>
      <c r="B48" s="75">
        <v>30</v>
      </c>
      <c r="C48" s="76">
        <v>6</v>
      </c>
      <c r="D48" s="76">
        <f t="shared" si="0"/>
        <v>180</v>
      </c>
      <c r="E48" s="77">
        <v>44866</v>
      </c>
      <c r="H48" s="49" t="s">
        <v>318</v>
      </c>
      <c r="I48" s="50" t="s">
        <v>319</v>
      </c>
      <c r="J48" s="35">
        <v>300</v>
      </c>
      <c r="K48" s="35">
        <v>0.08</v>
      </c>
      <c r="L48" s="35">
        <v>24</v>
      </c>
      <c r="P48" s="86" t="s">
        <v>576</v>
      </c>
      <c r="Q48" s="87"/>
      <c r="R48" s="88">
        <v>2049.2669223764456</v>
      </c>
    </row>
    <row r="49" spans="1:12" x14ac:dyDescent="0.25">
      <c r="A49" s="68" t="s">
        <v>493</v>
      </c>
      <c r="B49" s="75">
        <v>30</v>
      </c>
      <c r="C49" s="76">
        <v>4.4000000000000004</v>
      </c>
      <c r="D49" s="76">
        <f t="shared" si="0"/>
        <v>132</v>
      </c>
      <c r="E49" s="77">
        <v>44866</v>
      </c>
      <c r="H49" s="49" t="s">
        <v>326</v>
      </c>
      <c r="I49" s="50" t="s">
        <v>327</v>
      </c>
      <c r="J49" s="35">
        <v>8</v>
      </c>
      <c r="K49" s="35">
        <v>8.5</v>
      </c>
      <c r="L49" s="35">
        <v>68</v>
      </c>
    </row>
    <row r="50" spans="1:12" x14ac:dyDescent="0.25">
      <c r="A50" s="68" t="s">
        <v>494</v>
      </c>
      <c r="B50" s="75">
        <v>1.4</v>
      </c>
      <c r="C50" s="76">
        <v>4.4000000000000004</v>
      </c>
      <c r="D50" s="76">
        <f t="shared" si="0"/>
        <v>6.16</v>
      </c>
      <c r="E50" s="77">
        <v>44866</v>
      </c>
      <c r="H50" s="49" t="s">
        <v>330</v>
      </c>
      <c r="I50" s="50" t="s">
        <v>206</v>
      </c>
      <c r="J50" s="35">
        <v>2.5</v>
      </c>
      <c r="K50" s="35">
        <v>6.5</v>
      </c>
      <c r="L50" s="35">
        <v>16.25</v>
      </c>
    </row>
    <row r="51" spans="1:12" x14ac:dyDescent="0.25">
      <c r="A51" s="68" t="s">
        <v>495</v>
      </c>
      <c r="B51" s="75">
        <v>149</v>
      </c>
      <c r="C51" s="76">
        <v>4.2699999999999996</v>
      </c>
      <c r="D51" s="76">
        <f t="shared" si="0"/>
        <v>636.2299999999999</v>
      </c>
      <c r="E51" s="77">
        <v>44866</v>
      </c>
      <c r="H51" s="49" t="s">
        <v>331</v>
      </c>
      <c r="I51" s="50" t="s">
        <v>271</v>
      </c>
      <c r="J51" s="35">
        <v>8.6999999999999993</v>
      </c>
      <c r="K51" s="35">
        <v>6.5</v>
      </c>
      <c r="L51" s="35">
        <v>56.55</v>
      </c>
    </row>
    <row r="52" spans="1:12" x14ac:dyDescent="0.25">
      <c r="A52" s="68" t="s">
        <v>302</v>
      </c>
      <c r="B52" s="75">
        <v>1584</v>
      </c>
      <c r="C52" s="76">
        <v>2.95</v>
      </c>
      <c r="D52" s="76">
        <f t="shared" si="0"/>
        <v>4672.8</v>
      </c>
      <c r="E52" s="77">
        <v>44866</v>
      </c>
      <c r="H52" s="49" t="s">
        <v>332</v>
      </c>
      <c r="I52" s="50" t="s">
        <v>333</v>
      </c>
      <c r="J52" s="35">
        <v>2050</v>
      </c>
      <c r="K52" s="35">
        <v>2.3E-2</v>
      </c>
      <c r="L52" s="35">
        <v>47.15</v>
      </c>
    </row>
    <row r="53" spans="1:12" x14ac:dyDescent="0.25">
      <c r="A53" s="68" t="s">
        <v>496</v>
      </c>
      <c r="B53" s="75">
        <v>334</v>
      </c>
      <c r="C53" s="76">
        <v>5</v>
      </c>
      <c r="D53" s="76">
        <f t="shared" si="0"/>
        <v>1670</v>
      </c>
      <c r="E53" s="77">
        <v>44866</v>
      </c>
      <c r="H53" s="49" t="s">
        <v>335</v>
      </c>
      <c r="I53" s="50" t="s">
        <v>333</v>
      </c>
      <c r="J53" s="35">
        <v>1250</v>
      </c>
      <c r="K53" s="35">
        <v>0.06</v>
      </c>
      <c r="L53" s="35">
        <v>75</v>
      </c>
    </row>
    <row r="54" spans="1:12" x14ac:dyDescent="0.25">
      <c r="A54" s="68" t="s">
        <v>497</v>
      </c>
      <c r="B54" s="75">
        <v>197</v>
      </c>
      <c r="C54" s="76">
        <v>2.5</v>
      </c>
      <c r="D54" s="76">
        <f t="shared" si="0"/>
        <v>492.5</v>
      </c>
      <c r="E54" s="77">
        <v>44866</v>
      </c>
      <c r="H54" s="49" t="s">
        <v>336</v>
      </c>
      <c r="I54" s="50" t="s">
        <v>337</v>
      </c>
      <c r="J54" s="35">
        <v>3</v>
      </c>
      <c r="K54" s="35">
        <v>7.5</v>
      </c>
      <c r="L54" s="35">
        <v>22.5</v>
      </c>
    </row>
    <row r="55" spans="1:12" x14ac:dyDescent="0.25">
      <c r="A55" s="68" t="s">
        <v>498</v>
      </c>
      <c r="B55" s="75">
        <v>21</v>
      </c>
      <c r="C55" s="76">
        <v>13.8</v>
      </c>
      <c r="D55" s="76">
        <f t="shared" si="0"/>
        <v>289.8</v>
      </c>
      <c r="E55" s="77">
        <v>44866</v>
      </c>
      <c r="H55" s="49" t="s">
        <v>338</v>
      </c>
      <c r="I55" s="50" t="s">
        <v>339</v>
      </c>
      <c r="J55" s="35">
        <v>5</v>
      </c>
      <c r="K55" s="35">
        <v>3.5000000000000003E-2</v>
      </c>
      <c r="L55" s="35">
        <v>0.17500000000000002</v>
      </c>
    </row>
    <row r="56" spans="1:12" x14ac:dyDescent="0.25">
      <c r="A56" s="68" t="s">
        <v>499</v>
      </c>
      <c r="B56" s="75">
        <v>430</v>
      </c>
      <c r="C56" s="76">
        <v>3.72</v>
      </c>
      <c r="D56" s="76">
        <f t="shared" si="0"/>
        <v>1599.6000000000001</v>
      </c>
      <c r="E56" s="77">
        <v>44866</v>
      </c>
      <c r="H56" s="49" t="s">
        <v>340</v>
      </c>
      <c r="I56" s="50" t="s">
        <v>341</v>
      </c>
      <c r="J56" s="35">
        <v>3</v>
      </c>
      <c r="K56" s="35">
        <v>7.5</v>
      </c>
      <c r="L56" s="35">
        <v>22.5</v>
      </c>
    </row>
    <row r="57" spans="1:12" x14ac:dyDescent="0.25">
      <c r="A57" s="68" t="s">
        <v>500</v>
      </c>
      <c r="B57" s="75">
        <v>200</v>
      </c>
      <c r="C57" s="76">
        <v>2.7</v>
      </c>
      <c r="D57" s="76">
        <f t="shared" si="0"/>
        <v>540</v>
      </c>
      <c r="E57" s="77">
        <v>44866</v>
      </c>
      <c r="H57" s="85" t="s">
        <v>565</v>
      </c>
      <c r="I57" s="50"/>
      <c r="J57" s="35">
        <v>350</v>
      </c>
      <c r="K57" s="35">
        <v>0.36</v>
      </c>
      <c r="L57" s="35">
        <v>126</v>
      </c>
    </row>
    <row r="58" spans="1:12" ht="15.75" x14ac:dyDescent="0.25">
      <c r="A58" s="68" t="s">
        <v>501</v>
      </c>
      <c r="B58" s="75">
        <v>25</v>
      </c>
      <c r="C58" s="76">
        <v>2.4</v>
      </c>
      <c r="D58" s="76">
        <f t="shared" si="0"/>
        <v>60</v>
      </c>
      <c r="E58" s="77">
        <v>44866</v>
      </c>
      <c r="H58" s="51" t="s">
        <v>344</v>
      </c>
      <c r="I58" s="52" t="s">
        <v>345</v>
      </c>
      <c r="J58" s="35">
        <v>1</v>
      </c>
      <c r="K58" s="35">
        <v>11.25</v>
      </c>
      <c r="L58" s="35">
        <v>11.25</v>
      </c>
    </row>
    <row r="59" spans="1:12" x14ac:dyDescent="0.25">
      <c r="A59" s="68" t="s">
        <v>502</v>
      </c>
      <c r="B59" s="75">
        <v>400</v>
      </c>
      <c r="C59" s="76">
        <v>2.34</v>
      </c>
      <c r="D59" s="76">
        <f t="shared" si="0"/>
        <v>936</v>
      </c>
      <c r="E59" s="77">
        <v>44866</v>
      </c>
      <c r="H59" s="49" t="s">
        <v>348</v>
      </c>
      <c r="I59" s="50" t="s">
        <v>349</v>
      </c>
      <c r="J59" s="35">
        <v>2</v>
      </c>
      <c r="K59" s="35">
        <v>7.5</v>
      </c>
      <c r="L59" s="35">
        <v>15</v>
      </c>
    </row>
    <row r="60" spans="1:12" ht="15.75" x14ac:dyDescent="0.25">
      <c r="A60" s="68" t="s">
        <v>503</v>
      </c>
      <c r="B60" s="75">
        <v>650</v>
      </c>
      <c r="C60" s="76">
        <v>2.2799999999999998</v>
      </c>
      <c r="D60" s="76">
        <f t="shared" si="0"/>
        <v>1481.9999999999998</v>
      </c>
      <c r="E60" s="77">
        <v>44866</v>
      </c>
      <c r="H60" s="36" t="s">
        <v>361</v>
      </c>
      <c r="I60" s="37"/>
      <c r="J60" s="35">
        <v>9</v>
      </c>
      <c r="K60" s="35">
        <v>2.5</v>
      </c>
      <c r="L60" s="35">
        <v>22.5</v>
      </c>
    </row>
    <row r="61" spans="1:12" ht="15.75" x14ac:dyDescent="0.25">
      <c r="A61" s="68" t="s">
        <v>504</v>
      </c>
      <c r="B61" s="75">
        <v>530</v>
      </c>
      <c r="C61" s="76">
        <v>2.34</v>
      </c>
      <c r="D61" s="76">
        <f t="shared" si="0"/>
        <v>1240.1999999999998</v>
      </c>
      <c r="E61" s="77">
        <v>44866</v>
      </c>
      <c r="H61" s="60" t="s">
        <v>366</v>
      </c>
      <c r="I61" s="59" t="s">
        <v>100</v>
      </c>
      <c r="J61" s="35">
        <v>11</v>
      </c>
      <c r="K61" s="40">
        <v>1.7241379310344827</v>
      </c>
      <c r="L61" s="35">
        <v>18.96551724137931</v>
      </c>
    </row>
    <row r="62" spans="1:12" ht="15.75" x14ac:dyDescent="0.25">
      <c r="A62" s="68" t="s">
        <v>505</v>
      </c>
      <c r="B62" s="75">
        <v>190</v>
      </c>
      <c r="C62" s="76">
        <v>3.2</v>
      </c>
      <c r="D62" s="76">
        <f t="shared" si="0"/>
        <v>608</v>
      </c>
      <c r="E62" s="77">
        <v>44866</v>
      </c>
      <c r="H62" s="60" t="s">
        <v>369</v>
      </c>
      <c r="I62" s="61" t="s">
        <v>100</v>
      </c>
      <c r="J62" s="35">
        <v>10</v>
      </c>
      <c r="K62" s="40">
        <v>1.3304347826086957</v>
      </c>
      <c r="L62" s="35">
        <v>13.304347826086957</v>
      </c>
    </row>
    <row r="63" spans="1:12" ht="15.75" x14ac:dyDescent="0.25">
      <c r="A63" s="68" t="s">
        <v>506</v>
      </c>
      <c r="B63" s="75">
        <v>12.5</v>
      </c>
      <c r="C63" s="76">
        <v>5</v>
      </c>
      <c r="D63" s="76">
        <f t="shared" si="0"/>
        <v>62.5</v>
      </c>
      <c r="E63" s="77">
        <v>44866</v>
      </c>
      <c r="H63" s="60" t="s">
        <v>372</v>
      </c>
      <c r="I63" s="61" t="s">
        <v>100</v>
      </c>
      <c r="J63" s="35">
        <v>14</v>
      </c>
      <c r="K63" s="40">
        <v>0.53333333333333333</v>
      </c>
      <c r="L63" s="35">
        <v>7.4666666666666668</v>
      </c>
    </row>
    <row r="64" spans="1:12" ht="15.75" x14ac:dyDescent="0.25">
      <c r="A64" s="68" t="s">
        <v>507</v>
      </c>
      <c r="B64" s="75">
        <v>565</v>
      </c>
      <c r="C64" s="76">
        <v>2.1</v>
      </c>
      <c r="D64" s="76">
        <f t="shared" si="0"/>
        <v>1186.5</v>
      </c>
      <c r="E64" s="77">
        <v>44866</v>
      </c>
      <c r="H64" s="62" t="s">
        <v>374</v>
      </c>
      <c r="I64" s="59"/>
      <c r="J64" s="35">
        <v>0.4</v>
      </c>
      <c r="K64" s="40">
        <v>12</v>
      </c>
      <c r="L64" s="35">
        <v>4.8000000000000007</v>
      </c>
    </row>
    <row r="65" spans="1:12" ht="15.75" x14ac:dyDescent="0.25">
      <c r="A65" s="68" t="s">
        <v>508</v>
      </c>
      <c r="B65" s="75">
        <v>5460</v>
      </c>
      <c r="C65" s="76">
        <v>0.49</v>
      </c>
      <c r="D65" s="76">
        <f t="shared" si="0"/>
        <v>2675.4</v>
      </c>
      <c r="E65" s="77">
        <v>44866</v>
      </c>
      <c r="H65" s="62" t="s">
        <v>377</v>
      </c>
      <c r="I65" s="59" t="s">
        <v>100</v>
      </c>
      <c r="J65" s="35">
        <v>15</v>
      </c>
      <c r="K65" s="40">
        <v>0.75</v>
      </c>
      <c r="L65" s="35">
        <v>11.25</v>
      </c>
    </row>
    <row r="66" spans="1:12" ht="15.75" x14ac:dyDescent="0.25">
      <c r="A66" s="68" t="s">
        <v>509</v>
      </c>
      <c r="B66" s="75">
        <v>125</v>
      </c>
      <c r="C66" s="76">
        <v>2.7</v>
      </c>
      <c r="D66" s="76">
        <f t="shared" si="0"/>
        <v>337.5</v>
      </c>
      <c r="E66" s="77">
        <v>44866</v>
      </c>
      <c r="H66" s="62" t="s">
        <v>378</v>
      </c>
      <c r="I66" s="59" t="s">
        <v>100</v>
      </c>
      <c r="J66" s="35">
        <v>1.8</v>
      </c>
      <c r="K66" s="40">
        <v>3</v>
      </c>
      <c r="L66" s="35">
        <v>5.4</v>
      </c>
    </row>
    <row r="67" spans="1:12" ht="15.75" x14ac:dyDescent="0.25">
      <c r="A67" s="68" t="s">
        <v>510</v>
      </c>
      <c r="B67" s="75">
        <v>10000</v>
      </c>
      <c r="C67" s="76">
        <v>0.13</v>
      </c>
      <c r="D67" s="76">
        <f t="shared" ref="D67:D112" si="1">C67*B67</f>
        <v>1300</v>
      </c>
      <c r="E67" s="77">
        <v>44866</v>
      </c>
      <c r="H67" s="62" t="s">
        <v>379</v>
      </c>
      <c r="I67" s="59" t="s">
        <v>100</v>
      </c>
      <c r="J67" s="35">
        <v>2.1</v>
      </c>
      <c r="K67" s="40">
        <v>2.6666666666666665</v>
      </c>
      <c r="L67" s="35">
        <v>5.6</v>
      </c>
    </row>
    <row r="68" spans="1:12" ht="15.75" x14ac:dyDescent="0.25">
      <c r="A68" s="68" t="s">
        <v>511</v>
      </c>
      <c r="B68" s="75">
        <v>7000</v>
      </c>
      <c r="C68" s="76">
        <v>0.18</v>
      </c>
      <c r="D68" s="76">
        <f t="shared" si="1"/>
        <v>1260</v>
      </c>
      <c r="E68" s="77">
        <v>44866</v>
      </c>
      <c r="H68" s="60" t="s">
        <v>382</v>
      </c>
      <c r="I68" s="61" t="s">
        <v>100</v>
      </c>
      <c r="J68" s="35">
        <v>10</v>
      </c>
      <c r="K68" s="40">
        <v>0.93006993006993011</v>
      </c>
      <c r="L68" s="35">
        <v>9.3006993006993017</v>
      </c>
    </row>
    <row r="69" spans="1:12" ht="15.75" x14ac:dyDescent="0.25">
      <c r="A69" s="68" t="s">
        <v>512</v>
      </c>
      <c r="B69" s="75">
        <v>15</v>
      </c>
      <c r="C69" s="76">
        <v>7.5</v>
      </c>
      <c r="D69" s="76">
        <f t="shared" si="1"/>
        <v>112.5</v>
      </c>
      <c r="E69" s="77">
        <v>44866</v>
      </c>
      <c r="H69" s="60" t="s">
        <v>383</v>
      </c>
      <c r="I69" s="61" t="s">
        <v>100</v>
      </c>
      <c r="J69" s="35">
        <v>38</v>
      </c>
      <c r="K69" s="40">
        <v>1.5</v>
      </c>
      <c r="L69" s="35">
        <v>57</v>
      </c>
    </row>
    <row r="70" spans="1:12" ht="15.75" x14ac:dyDescent="0.25">
      <c r="A70" s="68" t="s">
        <v>513</v>
      </c>
      <c r="B70" s="75">
        <v>1125</v>
      </c>
      <c r="C70" s="76">
        <v>0.12</v>
      </c>
      <c r="D70" s="76">
        <f t="shared" si="1"/>
        <v>135</v>
      </c>
      <c r="E70" s="77">
        <v>44866</v>
      </c>
      <c r="H70" s="60" t="s">
        <v>386</v>
      </c>
      <c r="I70" s="61" t="s">
        <v>100</v>
      </c>
      <c r="J70" s="35">
        <v>30</v>
      </c>
      <c r="K70" s="40">
        <v>1.25</v>
      </c>
      <c r="L70" s="35">
        <v>37.5</v>
      </c>
    </row>
    <row r="71" spans="1:12" ht="15.75" x14ac:dyDescent="0.25">
      <c r="A71" s="68" t="s">
        <v>514</v>
      </c>
      <c r="B71" s="75">
        <v>35</v>
      </c>
      <c r="C71" s="76">
        <v>9.58</v>
      </c>
      <c r="D71" s="76">
        <f t="shared" si="1"/>
        <v>335.3</v>
      </c>
      <c r="E71" s="77">
        <v>44866</v>
      </c>
      <c r="H71" s="60" t="s">
        <v>389</v>
      </c>
      <c r="I71" s="61" t="s">
        <v>381</v>
      </c>
      <c r="J71" s="35">
        <v>2</v>
      </c>
      <c r="K71" s="40">
        <v>9</v>
      </c>
      <c r="L71" s="35">
        <v>18</v>
      </c>
    </row>
    <row r="72" spans="1:12" ht="15.75" x14ac:dyDescent="0.25">
      <c r="A72" s="68" t="s">
        <v>515</v>
      </c>
      <c r="B72" s="75">
        <v>900</v>
      </c>
      <c r="C72" s="76">
        <v>0.1</v>
      </c>
      <c r="D72" s="76">
        <f t="shared" si="1"/>
        <v>90</v>
      </c>
      <c r="E72" s="77">
        <v>44866</v>
      </c>
      <c r="H72" s="60" t="s">
        <v>398</v>
      </c>
      <c r="I72" s="61" t="s">
        <v>100</v>
      </c>
      <c r="J72" s="35">
        <v>13</v>
      </c>
      <c r="K72" s="40">
        <v>1.2</v>
      </c>
      <c r="L72" s="35">
        <v>15.6</v>
      </c>
    </row>
    <row r="73" spans="1:12" ht="15.75" x14ac:dyDescent="0.25">
      <c r="A73" s="68" t="s">
        <v>516</v>
      </c>
      <c r="B73" s="75">
        <v>14</v>
      </c>
      <c r="C73" s="76">
        <v>3.96</v>
      </c>
      <c r="D73" s="76">
        <f t="shared" si="1"/>
        <v>55.44</v>
      </c>
      <c r="E73" s="77">
        <v>44866</v>
      </c>
      <c r="H73" s="60" t="s">
        <v>401</v>
      </c>
      <c r="I73" s="61" t="s">
        <v>100</v>
      </c>
      <c r="J73" s="35">
        <v>15</v>
      </c>
      <c r="K73" s="40">
        <v>0.96</v>
      </c>
      <c r="L73" s="35">
        <v>14.399999999999999</v>
      </c>
    </row>
    <row r="74" spans="1:12" ht="16.5" thickBot="1" x14ac:dyDescent="0.3">
      <c r="A74" s="68" t="s">
        <v>517</v>
      </c>
      <c r="B74" s="75">
        <v>9350</v>
      </c>
      <c r="C74" s="76">
        <v>0.12</v>
      </c>
      <c r="D74" s="76">
        <f t="shared" si="1"/>
        <v>1122</v>
      </c>
      <c r="E74" s="77">
        <v>44866</v>
      </c>
      <c r="H74" s="60" t="s">
        <v>402</v>
      </c>
      <c r="I74" s="61" t="s">
        <v>100</v>
      </c>
      <c r="J74" s="35">
        <v>14</v>
      </c>
      <c r="K74" s="40">
        <v>1.2</v>
      </c>
      <c r="L74" s="35">
        <v>16.8</v>
      </c>
    </row>
    <row r="75" spans="1:12" ht="19.5" thickBot="1" x14ac:dyDescent="0.35">
      <c r="A75" s="68" t="s">
        <v>518</v>
      </c>
      <c r="B75" s="75">
        <v>2000</v>
      </c>
      <c r="C75" s="76">
        <v>0.11</v>
      </c>
      <c r="D75" s="76">
        <f t="shared" si="1"/>
        <v>220</v>
      </c>
      <c r="E75" s="77">
        <v>44866</v>
      </c>
      <c r="K75" s="89" t="s">
        <v>576</v>
      </c>
      <c r="L75" s="90">
        <v>4018.9785632681665</v>
      </c>
    </row>
    <row r="76" spans="1:12" x14ac:dyDescent="0.25">
      <c r="A76" s="68" t="s">
        <v>519</v>
      </c>
      <c r="B76" s="75">
        <v>1</v>
      </c>
      <c r="C76" s="76">
        <v>5.88</v>
      </c>
      <c r="D76" s="76">
        <f t="shared" si="1"/>
        <v>5.88</v>
      </c>
      <c r="E76" s="77">
        <v>44866</v>
      </c>
    </row>
    <row r="77" spans="1:12" x14ac:dyDescent="0.25">
      <c r="A77" s="68" t="s">
        <v>520</v>
      </c>
      <c r="B77" s="75">
        <v>11</v>
      </c>
      <c r="C77" s="76">
        <v>5</v>
      </c>
      <c r="D77" s="76">
        <f t="shared" si="1"/>
        <v>55</v>
      </c>
      <c r="E77" s="77">
        <v>44866</v>
      </c>
    </row>
    <row r="78" spans="1:12" x14ac:dyDescent="0.25">
      <c r="A78" s="68" t="s">
        <v>521</v>
      </c>
      <c r="B78" s="75">
        <v>70</v>
      </c>
      <c r="C78" s="76">
        <v>6.5</v>
      </c>
      <c r="D78" s="76">
        <f t="shared" si="1"/>
        <v>455</v>
      </c>
      <c r="E78" s="77">
        <v>44866</v>
      </c>
    </row>
    <row r="79" spans="1:12" x14ac:dyDescent="0.25">
      <c r="A79" s="68" t="s">
        <v>522</v>
      </c>
      <c r="B79" s="75">
        <v>275</v>
      </c>
      <c r="C79" s="76">
        <v>5.5</v>
      </c>
      <c r="D79" s="76">
        <f t="shared" si="1"/>
        <v>1512.5</v>
      </c>
      <c r="E79" s="77">
        <v>44866</v>
      </c>
    </row>
    <row r="80" spans="1:12" x14ac:dyDescent="0.25">
      <c r="A80" s="68" t="s">
        <v>252</v>
      </c>
      <c r="B80" s="75">
        <v>63</v>
      </c>
      <c r="C80" s="76">
        <v>5</v>
      </c>
      <c r="D80" s="76">
        <f t="shared" si="1"/>
        <v>315</v>
      </c>
      <c r="E80" s="77">
        <v>44866</v>
      </c>
    </row>
    <row r="81" spans="1:5" x14ac:dyDescent="0.25">
      <c r="A81" s="68" t="s">
        <v>523</v>
      </c>
      <c r="B81" s="75">
        <v>10</v>
      </c>
      <c r="C81" s="76">
        <v>25.25</v>
      </c>
      <c r="D81" s="76">
        <f t="shared" si="1"/>
        <v>252.5</v>
      </c>
      <c r="E81" s="77">
        <v>44866</v>
      </c>
    </row>
    <row r="82" spans="1:5" x14ac:dyDescent="0.25">
      <c r="A82" s="68" t="s">
        <v>524</v>
      </c>
      <c r="B82" s="75">
        <v>19.8</v>
      </c>
      <c r="C82" s="76">
        <v>12.76</v>
      </c>
      <c r="D82" s="76">
        <f t="shared" si="1"/>
        <v>252.648</v>
      </c>
      <c r="E82" s="77">
        <v>44866</v>
      </c>
    </row>
    <row r="83" spans="1:5" x14ac:dyDescent="0.25">
      <c r="A83" s="68" t="s">
        <v>525</v>
      </c>
      <c r="B83" s="75">
        <v>100</v>
      </c>
      <c r="C83" s="76">
        <v>12.78</v>
      </c>
      <c r="D83" s="76">
        <f t="shared" si="1"/>
        <v>1278</v>
      </c>
      <c r="E83" s="77">
        <v>44866</v>
      </c>
    </row>
    <row r="84" spans="1:5" x14ac:dyDescent="0.25">
      <c r="A84" s="68" t="s">
        <v>526</v>
      </c>
      <c r="B84" s="75">
        <v>40</v>
      </c>
      <c r="C84" s="76">
        <v>10.56</v>
      </c>
      <c r="D84" s="76">
        <f t="shared" si="1"/>
        <v>422.40000000000003</v>
      </c>
      <c r="E84" s="77">
        <v>44866</v>
      </c>
    </row>
    <row r="85" spans="1:5" x14ac:dyDescent="0.25">
      <c r="A85" s="68" t="s">
        <v>527</v>
      </c>
      <c r="B85" s="75">
        <v>4</v>
      </c>
      <c r="C85" s="76">
        <v>10</v>
      </c>
      <c r="D85" s="76">
        <f t="shared" si="1"/>
        <v>40</v>
      </c>
      <c r="E85" s="77">
        <v>44866</v>
      </c>
    </row>
    <row r="86" spans="1:5" x14ac:dyDescent="0.25">
      <c r="A86" s="68" t="s">
        <v>528</v>
      </c>
      <c r="B86" s="75">
        <v>4</v>
      </c>
      <c r="C86" s="76">
        <v>8.75</v>
      </c>
      <c r="D86" s="76">
        <f t="shared" si="1"/>
        <v>35</v>
      </c>
      <c r="E86" s="77">
        <v>44866</v>
      </c>
    </row>
    <row r="87" spans="1:5" x14ac:dyDescent="0.25">
      <c r="A87" s="68" t="s">
        <v>529</v>
      </c>
      <c r="B87" s="75">
        <v>10</v>
      </c>
      <c r="C87" s="76">
        <v>6.67</v>
      </c>
      <c r="D87" s="76">
        <f t="shared" si="1"/>
        <v>66.7</v>
      </c>
      <c r="E87" s="77">
        <v>44866</v>
      </c>
    </row>
    <row r="88" spans="1:5" x14ac:dyDescent="0.25">
      <c r="A88" s="68" t="s">
        <v>530</v>
      </c>
      <c r="B88" s="75">
        <v>20</v>
      </c>
      <c r="C88" s="76">
        <v>5.88</v>
      </c>
      <c r="D88" s="76">
        <f t="shared" si="1"/>
        <v>117.6</v>
      </c>
      <c r="E88" s="77">
        <v>44866</v>
      </c>
    </row>
    <row r="89" spans="1:5" x14ac:dyDescent="0.25">
      <c r="A89" s="68" t="s">
        <v>531</v>
      </c>
      <c r="B89" s="75">
        <v>3.6</v>
      </c>
      <c r="C89" s="76">
        <v>8.5</v>
      </c>
      <c r="D89" s="76">
        <f t="shared" si="1"/>
        <v>30.6</v>
      </c>
      <c r="E89" s="77">
        <v>44866</v>
      </c>
    </row>
    <row r="90" spans="1:5" x14ac:dyDescent="0.25">
      <c r="A90" s="68" t="s">
        <v>532</v>
      </c>
      <c r="B90" s="75">
        <v>77</v>
      </c>
      <c r="C90" s="76">
        <v>11</v>
      </c>
      <c r="D90" s="76">
        <f t="shared" si="1"/>
        <v>847</v>
      </c>
      <c r="E90" s="77">
        <v>44866</v>
      </c>
    </row>
    <row r="91" spans="1:5" x14ac:dyDescent="0.25">
      <c r="A91" s="68" t="s">
        <v>533</v>
      </c>
      <c r="B91" s="75">
        <v>145</v>
      </c>
      <c r="C91" s="76">
        <v>1.53</v>
      </c>
      <c r="D91" s="76">
        <f t="shared" si="1"/>
        <v>221.85</v>
      </c>
      <c r="E91" s="77">
        <v>44866</v>
      </c>
    </row>
    <row r="92" spans="1:5" x14ac:dyDescent="0.25">
      <c r="A92" s="68" t="s">
        <v>534</v>
      </c>
      <c r="B92" s="75">
        <v>120</v>
      </c>
      <c r="C92" s="76">
        <v>1.67</v>
      </c>
      <c r="D92" s="76">
        <f t="shared" si="1"/>
        <v>200.39999999999998</v>
      </c>
      <c r="E92" s="77">
        <v>44866</v>
      </c>
    </row>
    <row r="93" spans="1:5" x14ac:dyDescent="0.25">
      <c r="A93" s="68" t="s">
        <v>382</v>
      </c>
      <c r="B93" s="75">
        <v>35</v>
      </c>
      <c r="C93" s="76">
        <v>1.5</v>
      </c>
      <c r="D93" s="76">
        <f t="shared" si="1"/>
        <v>52.5</v>
      </c>
      <c r="E93" s="77">
        <v>44866</v>
      </c>
    </row>
    <row r="94" spans="1:5" x14ac:dyDescent="0.25">
      <c r="A94" s="68" t="s">
        <v>535</v>
      </c>
      <c r="B94" s="75">
        <v>200</v>
      </c>
      <c r="C94" s="76">
        <v>5.4</v>
      </c>
      <c r="D94" s="76">
        <f t="shared" si="1"/>
        <v>1080</v>
      </c>
      <c r="E94" s="77">
        <v>44866</v>
      </c>
    </row>
    <row r="95" spans="1:5" x14ac:dyDescent="0.25">
      <c r="A95" s="68" t="s">
        <v>536</v>
      </c>
      <c r="B95" s="75">
        <v>120</v>
      </c>
      <c r="C95" s="76">
        <v>0.88</v>
      </c>
      <c r="D95" s="76">
        <f t="shared" si="1"/>
        <v>105.6</v>
      </c>
      <c r="E95" s="77">
        <v>44866</v>
      </c>
    </row>
    <row r="96" spans="1:5" x14ac:dyDescent="0.25">
      <c r="A96" s="68" t="s">
        <v>537</v>
      </c>
      <c r="B96" s="75">
        <v>20</v>
      </c>
      <c r="C96" s="76">
        <v>2</v>
      </c>
      <c r="D96" s="76">
        <f t="shared" si="1"/>
        <v>40</v>
      </c>
      <c r="E96" s="77">
        <v>44866</v>
      </c>
    </row>
    <row r="97" spans="1:5" x14ac:dyDescent="0.25">
      <c r="A97" s="68" t="s">
        <v>538</v>
      </c>
      <c r="B97" s="75">
        <v>71</v>
      </c>
      <c r="C97" s="76">
        <v>1.2</v>
      </c>
      <c r="D97" s="76">
        <f t="shared" si="1"/>
        <v>85.2</v>
      </c>
      <c r="E97" s="77">
        <v>44866</v>
      </c>
    </row>
    <row r="98" spans="1:5" x14ac:dyDescent="0.25">
      <c r="A98" s="68" t="s">
        <v>539</v>
      </c>
      <c r="B98" s="75">
        <v>28</v>
      </c>
      <c r="C98" s="76">
        <v>2.41</v>
      </c>
      <c r="D98" s="76">
        <f t="shared" si="1"/>
        <v>67.48</v>
      </c>
      <c r="E98" s="77">
        <v>44866</v>
      </c>
    </row>
    <row r="99" spans="1:5" x14ac:dyDescent="0.25">
      <c r="A99" s="68" t="s">
        <v>540</v>
      </c>
      <c r="B99" s="75">
        <v>54</v>
      </c>
      <c r="C99" s="76">
        <v>1</v>
      </c>
      <c r="D99" s="76">
        <f t="shared" si="1"/>
        <v>54</v>
      </c>
      <c r="E99" s="77">
        <v>44866</v>
      </c>
    </row>
    <row r="100" spans="1:5" x14ac:dyDescent="0.25">
      <c r="A100" s="68" t="s">
        <v>541</v>
      </c>
      <c r="B100" s="75">
        <v>91</v>
      </c>
      <c r="C100" s="76">
        <v>3.33</v>
      </c>
      <c r="D100" s="76">
        <f t="shared" si="1"/>
        <v>303.03000000000003</v>
      </c>
      <c r="E100" s="77">
        <v>44866</v>
      </c>
    </row>
    <row r="101" spans="1:5" x14ac:dyDescent="0.25">
      <c r="A101" s="68" t="s">
        <v>534</v>
      </c>
      <c r="B101" s="75">
        <v>12</v>
      </c>
      <c r="C101" s="76">
        <v>1.67</v>
      </c>
      <c r="D101" s="76">
        <f t="shared" si="1"/>
        <v>20.04</v>
      </c>
      <c r="E101" s="77">
        <v>44866</v>
      </c>
    </row>
    <row r="102" spans="1:5" x14ac:dyDescent="0.25">
      <c r="A102" s="68" t="s">
        <v>542</v>
      </c>
      <c r="B102" s="75">
        <v>18</v>
      </c>
      <c r="C102" s="76">
        <v>2</v>
      </c>
      <c r="D102" s="76">
        <f t="shared" si="1"/>
        <v>36</v>
      </c>
      <c r="E102" s="77">
        <v>44866</v>
      </c>
    </row>
    <row r="103" spans="1:5" x14ac:dyDescent="0.25">
      <c r="A103" s="68" t="s">
        <v>543</v>
      </c>
      <c r="B103" s="75">
        <v>7</v>
      </c>
      <c r="C103" s="76">
        <v>1.5</v>
      </c>
      <c r="D103" s="76">
        <f t="shared" si="1"/>
        <v>10.5</v>
      </c>
      <c r="E103" s="77">
        <v>44866</v>
      </c>
    </row>
    <row r="104" spans="1:5" x14ac:dyDescent="0.25">
      <c r="A104" s="68" t="s">
        <v>544</v>
      </c>
      <c r="B104" s="75">
        <v>48</v>
      </c>
      <c r="C104" s="76">
        <v>1.2</v>
      </c>
      <c r="D104" s="76">
        <f t="shared" si="1"/>
        <v>57.599999999999994</v>
      </c>
      <c r="E104" s="77">
        <v>44866</v>
      </c>
    </row>
    <row r="105" spans="1:5" x14ac:dyDescent="0.25">
      <c r="A105" s="68" t="s">
        <v>538</v>
      </c>
      <c r="B105" s="75">
        <v>45</v>
      </c>
      <c r="C105" s="76">
        <v>1.2</v>
      </c>
      <c r="D105" s="76">
        <f t="shared" si="1"/>
        <v>54</v>
      </c>
      <c r="E105" s="77">
        <v>44866</v>
      </c>
    </row>
    <row r="106" spans="1:5" x14ac:dyDescent="0.25">
      <c r="A106" s="68" t="s">
        <v>545</v>
      </c>
      <c r="B106" s="75">
        <v>32</v>
      </c>
      <c r="C106" s="76">
        <v>2</v>
      </c>
      <c r="D106" s="76">
        <f t="shared" si="1"/>
        <v>64</v>
      </c>
      <c r="E106" s="77">
        <v>44866</v>
      </c>
    </row>
    <row r="107" spans="1:5" x14ac:dyDescent="0.25">
      <c r="A107" s="68" t="s">
        <v>546</v>
      </c>
      <c r="B107" s="75">
        <v>40</v>
      </c>
      <c r="C107" s="76">
        <v>1.5</v>
      </c>
      <c r="D107" s="76">
        <f t="shared" si="1"/>
        <v>60</v>
      </c>
      <c r="E107" s="77">
        <v>44866</v>
      </c>
    </row>
    <row r="108" spans="1:5" x14ac:dyDescent="0.25">
      <c r="A108" s="68" t="s">
        <v>547</v>
      </c>
      <c r="B108" s="75">
        <v>46</v>
      </c>
      <c r="C108" s="76">
        <v>1.75</v>
      </c>
      <c r="D108" s="76">
        <f t="shared" si="1"/>
        <v>80.5</v>
      </c>
      <c r="E108" s="77">
        <v>44866</v>
      </c>
    </row>
    <row r="109" spans="1:5" x14ac:dyDescent="0.25">
      <c r="A109" s="68" t="s">
        <v>548</v>
      </c>
      <c r="B109" s="75">
        <v>8</v>
      </c>
      <c r="C109" s="76">
        <v>1</v>
      </c>
      <c r="D109" s="76">
        <f t="shared" si="1"/>
        <v>8</v>
      </c>
      <c r="E109" s="77">
        <v>44866</v>
      </c>
    </row>
    <row r="110" spans="1:5" x14ac:dyDescent="0.25">
      <c r="A110" s="68" t="s">
        <v>549</v>
      </c>
      <c r="B110" s="75">
        <v>18</v>
      </c>
      <c r="C110" s="76">
        <v>10</v>
      </c>
      <c r="D110" s="76">
        <f t="shared" si="1"/>
        <v>180</v>
      </c>
      <c r="E110" s="77">
        <v>44866</v>
      </c>
    </row>
    <row r="111" spans="1:5" x14ac:dyDescent="0.25">
      <c r="A111" s="68" t="s">
        <v>549</v>
      </c>
      <c r="B111" s="75">
        <v>5</v>
      </c>
      <c r="C111" s="76">
        <v>10</v>
      </c>
      <c r="D111" s="76">
        <f t="shared" si="1"/>
        <v>50</v>
      </c>
      <c r="E111" s="77">
        <v>44866</v>
      </c>
    </row>
    <row r="112" spans="1:5" x14ac:dyDescent="0.25">
      <c r="A112" s="68" t="s">
        <v>550</v>
      </c>
      <c r="B112" s="75">
        <v>268</v>
      </c>
      <c r="C112" s="76">
        <v>2.5</v>
      </c>
      <c r="D112" s="76">
        <f t="shared" si="1"/>
        <v>670</v>
      </c>
      <c r="E112" s="77">
        <v>44866</v>
      </c>
    </row>
    <row r="113" spans="2:4" x14ac:dyDescent="0.25">
      <c r="B113" s="79"/>
      <c r="C113" s="79"/>
      <c r="D113" s="79"/>
    </row>
    <row r="114" spans="2:4" ht="21" x14ac:dyDescent="0.35">
      <c r="B114" s="79"/>
      <c r="C114" s="80" t="s">
        <v>72</v>
      </c>
      <c r="D114" s="81">
        <f>SUM(D2:D112)</f>
        <v>37226.271000000001</v>
      </c>
    </row>
    <row r="115" spans="2:4" x14ac:dyDescent="0.25">
      <c r="D115" s="29"/>
    </row>
  </sheetData>
  <mergeCells count="3">
    <mergeCell ref="K1:L1"/>
    <mergeCell ref="H2:L2"/>
    <mergeCell ref="N2:R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61"/>
  <sheetViews>
    <sheetView topLeftCell="B136" workbookViewId="0">
      <selection activeCell="F164" sqref="F164"/>
    </sheetView>
  </sheetViews>
  <sheetFormatPr defaultRowHeight="15" x14ac:dyDescent="0.25"/>
  <cols>
    <col min="2" max="2" width="31.140625" bestFit="1" customWidth="1"/>
    <col min="6" max="6" width="12" bestFit="1" customWidth="1"/>
  </cols>
  <sheetData>
    <row r="1" spans="1:6" x14ac:dyDescent="0.25">
      <c r="A1" s="70" t="s">
        <v>444</v>
      </c>
      <c r="B1" s="66" t="s">
        <v>579</v>
      </c>
      <c r="C1" s="66"/>
      <c r="D1" s="66">
        <v>23031.433999999997</v>
      </c>
      <c r="E1" s="66"/>
      <c r="F1" s="66">
        <v>23455.078592264075</v>
      </c>
    </row>
    <row r="2" spans="1:6" x14ac:dyDescent="0.25">
      <c r="A2" s="69">
        <v>1</v>
      </c>
      <c r="B2" t="s">
        <v>419</v>
      </c>
    </row>
    <row r="3" spans="1:6" x14ac:dyDescent="0.25">
      <c r="A3" s="69">
        <v>2</v>
      </c>
      <c r="B3" t="s">
        <v>420</v>
      </c>
      <c r="C3" t="s">
        <v>421</v>
      </c>
      <c r="D3" t="s">
        <v>95</v>
      </c>
      <c r="E3" t="s">
        <v>61</v>
      </c>
      <c r="F3" t="s">
        <v>96</v>
      </c>
    </row>
    <row r="4" spans="1:6" x14ac:dyDescent="0.25">
      <c r="A4" s="69">
        <v>3</v>
      </c>
      <c r="B4" t="s">
        <v>580</v>
      </c>
      <c r="C4" t="s">
        <v>130</v>
      </c>
      <c r="D4">
        <v>1</v>
      </c>
      <c r="E4">
        <v>2</v>
      </c>
      <c r="F4">
        <v>2</v>
      </c>
    </row>
    <row r="5" spans="1:6" x14ac:dyDescent="0.25">
      <c r="A5" s="69">
        <v>4</v>
      </c>
      <c r="B5" t="s">
        <v>99</v>
      </c>
      <c r="C5" t="s">
        <v>100</v>
      </c>
      <c r="D5">
        <v>4.16</v>
      </c>
      <c r="E5">
        <v>21</v>
      </c>
      <c r="F5">
        <v>87.36</v>
      </c>
    </row>
    <row r="6" spans="1:6" x14ac:dyDescent="0.25">
      <c r="A6" s="69">
        <v>5</v>
      </c>
      <c r="B6" t="s">
        <v>102</v>
      </c>
      <c r="C6" t="s">
        <v>103</v>
      </c>
      <c r="D6">
        <v>11</v>
      </c>
      <c r="E6">
        <v>4.5</v>
      </c>
      <c r="F6">
        <v>49.5</v>
      </c>
    </row>
    <row r="7" spans="1:6" x14ac:dyDescent="0.25">
      <c r="A7" s="69">
        <v>6</v>
      </c>
      <c r="B7" t="s">
        <v>107</v>
      </c>
      <c r="C7" t="s">
        <v>100</v>
      </c>
      <c r="D7">
        <v>2</v>
      </c>
      <c r="E7">
        <v>10</v>
      </c>
      <c r="F7">
        <v>20</v>
      </c>
    </row>
    <row r="8" spans="1:6" x14ac:dyDescent="0.25">
      <c r="A8" s="69">
        <v>7</v>
      </c>
      <c r="B8" t="s">
        <v>112</v>
      </c>
      <c r="C8" t="s">
        <v>100</v>
      </c>
      <c r="D8">
        <v>7.1</v>
      </c>
      <c r="E8">
        <v>19</v>
      </c>
      <c r="F8">
        <v>134.9</v>
      </c>
    </row>
    <row r="9" spans="1:6" x14ac:dyDescent="0.25">
      <c r="A9" s="69">
        <v>8</v>
      </c>
      <c r="B9" t="s">
        <v>113</v>
      </c>
      <c r="C9" t="s">
        <v>100</v>
      </c>
      <c r="D9">
        <v>35.86</v>
      </c>
      <c r="E9">
        <v>2.9333333000000001</v>
      </c>
      <c r="F9">
        <v>105.189332138</v>
      </c>
    </row>
    <row r="10" spans="1:6" x14ac:dyDescent="0.25">
      <c r="A10" s="69">
        <v>9</v>
      </c>
      <c r="B10" t="s">
        <v>115</v>
      </c>
      <c r="C10" t="s">
        <v>100</v>
      </c>
      <c r="D10">
        <v>15.48</v>
      </c>
      <c r="E10">
        <v>10.88</v>
      </c>
      <c r="F10">
        <v>168.42240000000001</v>
      </c>
    </row>
    <row r="11" spans="1:6" x14ac:dyDescent="0.25">
      <c r="A11" s="69">
        <v>10</v>
      </c>
      <c r="B11" t="s">
        <v>116</v>
      </c>
      <c r="C11" t="s">
        <v>100</v>
      </c>
      <c r="D11">
        <v>8.24</v>
      </c>
      <c r="E11">
        <v>16</v>
      </c>
      <c r="F11">
        <v>131.84</v>
      </c>
    </row>
    <row r="12" spans="1:6" x14ac:dyDescent="0.25">
      <c r="A12" s="69">
        <v>11</v>
      </c>
      <c r="B12" t="s">
        <v>118</v>
      </c>
      <c r="C12" t="s">
        <v>100</v>
      </c>
      <c r="D12">
        <v>1.76</v>
      </c>
      <c r="E12">
        <v>48</v>
      </c>
      <c r="F12">
        <v>84.48</v>
      </c>
    </row>
    <row r="13" spans="1:6" x14ac:dyDescent="0.25">
      <c r="A13" s="69">
        <v>12</v>
      </c>
      <c r="B13" t="s">
        <v>119</v>
      </c>
      <c r="C13" t="s">
        <v>100</v>
      </c>
      <c r="D13">
        <v>14.219999999999999</v>
      </c>
      <c r="E13">
        <v>6</v>
      </c>
      <c r="F13">
        <v>85.32</v>
      </c>
    </row>
    <row r="14" spans="1:6" x14ac:dyDescent="0.25">
      <c r="A14" s="69">
        <v>13</v>
      </c>
      <c r="B14" t="s">
        <v>121</v>
      </c>
      <c r="C14" t="s">
        <v>100</v>
      </c>
      <c r="D14">
        <v>12.3</v>
      </c>
      <c r="E14">
        <v>3.28</v>
      </c>
      <c r="F14">
        <v>40.344000000000001</v>
      </c>
    </row>
    <row r="15" spans="1:6" x14ac:dyDescent="0.25">
      <c r="A15" s="69">
        <v>14</v>
      </c>
      <c r="B15" t="s">
        <v>123</v>
      </c>
      <c r="C15" t="s">
        <v>100</v>
      </c>
      <c r="D15">
        <v>10.42</v>
      </c>
      <c r="E15">
        <v>15</v>
      </c>
      <c r="F15">
        <v>156.30000000000001</v>
      </c>
    </row>
    <row r="16" spans="1:6" x14ac:dyDescent="0.25">
      <c r="A16" s="69">
        <v>15</v>
      </c>
      <c r="B16" t="s">
        <v>131</v>
      </c>
      <c r="C16" t="s">
        <v>110</v>
      </c>
      <c r="D16">
        <v>9</v>
      </c>
      <c r="E16">
        <v>9</v>
      </c>
      <c r="F16">
        <v>81</v>
      </c>
    </row>
    <row r="17" spans="1:6" x14ac:dyDescent="0.25">
      <c r="A17" s="69">
        <v>16</v>
      </c>
      <c r="B17" t="s">
        <v>135</v>
      </c>
      <c r="C17" t="s">
        <v>136</v>
      </c>
      <c r="D17">
        <v>1</v>
      </c>
      <c r="E17">
        <v>13</v>
      </c>
      <c r="F17">
        <v>13</v>
      </c>
    </row>
    <row r="18" spans="1:6" x14ac:dyDescent="0.25">
      <c r="A18" s="69">
        <v>17</v>
      </c>
      <c r="B18" t="s">
        <v>137</v>
      </c>
      <c r="C18" t="s">
        <v>262</v>
      </c>
      <c r="D18">
        <v>2.56</v>
      </c>
      <c r="E18">
        <v>9.375</v>
      </c>
      <c r="F18">
        <v>24</v>
      </c>
    </row>
    <row r="19" spans="1:6" x14ac:dyDescent="0.25">
      <c r="A19" s="69">
        <v>18</v>
      </c>
      <c r="B19" t="s">
        <v>144</v>
      </c>
      <c r="C19" t="s">
        <v>103</v>
      </c>
      <c r="D19">
        <v>5</v>
      </c>
      <c r="E19">
        <v>10</v>
      </c>
      <c r="F19">
        <v>50</v>
      </c>
    </row>
    <row r="20" spans="1:6" x14ac:dyDescent="0.25">
      <c r="A20" s="69">
        <v>19</v>
      </c>
      <c r="B20" t="s">
        <v>147</v>
      </c>
      <c r="C20" t="s">
        <v>148</v>
      </c>
      <c r="D20">
        <v>7</v>
      </c>
      <c r="E20">
        <v>1.85</v>
      </c>
      <c r="F20">
        <v>12.950000000000001</v>
      </c>
    </row>
    <row r="21" spans="1:6" x14ac:dyDescent="0.25">
      <c r="A21" s="69">
        <v>20</v>
      </c>
      <c r="B21" t="s">
        <v>581</v>
      </c>
      <c r="C21" t="s">
        <v>148</v>
      </c>
      <c r="D21">
        <v>26</v>
      </c>
      <c r="E21">
        <v>1.85</v>
      </c>
      <c r="F21">
        <v>48.1</v>
      </c>
    </row>
    <row r="22" spans="1:6" x14ac:dyDescent="0.25">
      <c r="A22" s="69">
        <v>21</v>
      </c>
      <c r="B22" t="s">
        <v>152</v>
      </c>
      <c r="C22" t="s">
        <v>153</v>
      </c>
      <c r="D22">
        <v>1</v>
      </c>
      <c r="E22">
        <v>10.5</v>
      </c>
      <c r="F22">
        <v>10.5</v>
      </c>
    </row>
    <row r="23" spans="1:6" x14ac:dyDescent="0.25">
      <c r="A23" s="69">
        <v>22</v>
      </c>
      <c r="B23" t="s">
        <v>155</v>
      </c>
      <c r="C23" t="s">
        <v>156</v>
      </c>
      <c r="D23">
        <v>3</v>
      </c>
      <c r="E23">
        <v>9</v>
      </c>
      <c r="F23">
        <v>27</v>
      </c>
    </row>
    <row r="24" spans="1:6" x14ac:dyDescent="0.25">
      <c r="A24" s="69">
        <v>23</v>
      </c>
      <c r="B24" t="s">
        <v>167</v>
      </c>
      <c r="C24" t="s">
        <v>106</v>
      </c>
      <c r="D24">
        <v>2.5</v>
      </c>
      <c r="E24">
        <v>12.4</v>
      </c>
      <c r="F24">
        <v>31</v>
      </c>
    </row>
    <row r="25" spans="1:6" x14ac:dyDescent="0.25">
      <c r="A25" s="69">
        <v>24</v>
      </c>
      <c r="B25" t="s">
        <v>168</v>
      </c>
      <c r="C25" t="s">
        <v>153</v>
      </c>
      <c r="D25">
        <v>1</v>
      </c>
      <c r="E25">
        <v>6</v>
      </c>
      <c r="F25">
        <v>6</v>
      </c>
    </row>
    <row r="26" spans="1:6" x14ac:dyDescent="0.25">
      <c r="A26" s="69">
        <v>25</v>
      </c>
      <c r="B26" t="s">
        <v>170</v>
      </c>
      <c r="C26" t="s">
        <v>166</v>
      </c>
      <c r="D26">
        <v>2</v>
      </c>
      <c r="E26">
        <v>9.5</v>
      </c>
      <c r="F26">
        <v>19</v>
      </c>
    </row>
    <row r="27" spans="1:6" x14ac:dyDescent="0.25">
      <c r="A27" s="69">
        <v>26</v>
      </c>
      <c r="B27" t="s">
        <v>172</v>
      </c>
      <c r="C27" t="s">
        <v>110</v>
      </c>
      <c r="D27">
        <v>2</v>
      </c>
      <c r="E27">
        <v>9</v>
      </c>
      <c r="F27">
        <v>18</v>
      </c>
    </row>
    <row r="28" spans="1:6" x14ac:dyDescent="0.25">
      <c r="A28" s="69">
        <v>27</v>
      </c>
      <c r="B28" t="s">
        <v>174</v>
      </c>
      <c r="C28" t="s">
        <v>175</v>
      </c>
      <c r="D28">
        <v>8</v>
      </c>
      <c r="E28">
        <v>1.58</v>
      </c>
      <c r="F28">
        <v>12.64</v>
      </c>
    </row>
    <row r="29" spans="1:6" x14ac:dyDescent="0.25">
      <c r="A29" s="69">
        <v>28</v>
      </c>
      <c r="B29" t="s">
        <v>178</v>
      </c>
      <c r="C29" t="s">
        <v>179</v>
      </c>
      <c r="D29">
        <v>24</v>
      </c>
      <c r="E29">
        <v>1.58</v>
      </c>
      <c r="F29">
        <v>37.92</v>
      </c>
    </row>
    <row r="30" spans="1:6" x14ac:dyDescent="0.25">
      <c r="A30" s="69">
        <v>29</v>
      </c>
      <c r="B30" t="s">
        <v>183</v>
      </c>
      <c r="C30" t="s">
        <v>184</v>
      </c>
      <c r="D30">
        <v>40</v>
      </c>
      <c r="E30">
        <v>2.4500000000000002</v>
      </c>
      <c r="F30">
        <v>98</v>
      </c>
    </row>
    <row r="31" spans="1:6" x14ac:dyDescent="0.25">
      <c r="A31" s="69">
        <v>30</v>
      </c>
      <c r="B31" t="s">
        <v>187</v>
      </c>
      <c r="C31" t="s">
        <v>188</v>
      </c>
      <c r="D31">
        <v>6</v>
      </c>
      <c r="E31">
        <v>6.5</v>
      </c>
      <c r="F31">
        <v>39</v>
      </c>
    </row>
    <row r="32" spans="1:6" x14ac:dyDescent="0.25">
      <c r="A32" s="69">
        <v>31</v>
      </c>
      <c r="B32" t="s">
        <v>191</v>
      </c>
      <c r="C32" t="s">
        <v>166</v>
      </c>
      <c r="D32">
        <v>1</v>
      </c>
      <c r="E32">
        <v>13</v>
      </c>
      <c r="F32">
        <v>13</v>
      </c>
    </row>
    <row r="33" spans="1:6" x14ac:dyDescent="0.25">
      <c r="A33" s="69">
        <v>32</v>
      </c>
      <c r="B33" t="s">
        <v>192</v>
      </c>
      <c r="C33" t="s">
        <v>130</v>
      </c>
      <c r="D33">
        <v>3</v>
      </c>
      <c r="E33">
        <v>5</v>
      </c>
      <c r="F33">
        <v>15</v>
      </c>
    </row>
    <row r="34" spans="1:6" x14ac:dyDescent="0.25">
      <c r="A34" s="69">
        <v>33</v>
      </c>
      <c r="B34" t="s">
        <v>193</v>
      </c>
      <c r="C34" t="s">
        <v>194</v>
      </c>
      <c r="D34">
        <v>4</v>
      </c>
      <c r="E34">
        <v>16.25</v>
      </c>
      <c r="F34">
        <v>65</v>
      </c>
    </row>
    <row r="35" spans="1:6" x14ac:dyDescent="0.25">
      <c r="A35" s="69">
        <v>34</v>
      </c>
      <c r="B35" t="s">
        <v>195</v>
      </c>
      <c r="C35" t="s">
        <v>100</v>
      </c>
      <c r="D35">
        <v>14.44</v>
      </c>
      <c r="E35">
        <v>4</v>
      </c>
      <c r="F35">
        <v>57.76</v>
      </c>
    </row>
    <row r="36" spans="1:6" x14ac:dyDescent="0.25">
      <c r="A36" s="69">
        <v>35</v>
      </c>
      <c r="B36" t="s">
        <v>196</v>
      </c>
      <c r="C36" t="s">
        <v>197</v>
      </c>
      <c r="D36">
        <v>1</v>
      </c>
      <c r="E36">
        <v>7</v>
      </c>
      <c r="F36">
        <v>7</v>
      </c>
    </row>
    <row r="37" spans="1:6" x14ac:dyDescent="0.25">
      <c r="A37" s="69">
        <v>36</v>
      </c>
      <c r="B37" t="s">
        <v>199</v>
      </c>
      <c r="C37" t="s">
        <v>200</v>
      </c>
      <c r="D37">
        <v>27</v>
      </c>
      <c r="E37">
        <v>4.666666666666667</v>
      </c>
      <c r="F37">
        <v>126.00000000000001</v>
      </c>
    </row>
    <row r="38" spans="1:6" x14ac:dyDescent="0.25">
      <c r="A38" s="69">
        <v>37</v>
      </c>
      <c r="B38" t="s">
        <v>203</v>
      </c>
      <c r="C38" t="s">
        <v>202</v>
      </c>
      <c r="D38">
        <v>8.86</v>
      </c>
      <c r="E38">
        <v>8.5</v>
      </c>
      <c r="F38">
        <v>75.31</v>
      </c>
    </row>
    <row r="39" spans="1:6" x14ac:dyDescent="0.25">
      <c r="A39" s="69">
        <v>38</v>
      </c>
      <c r="B39" t="s">
        <v>201</v>
      </c>
      <c r="C39" t="s">
        <v>204</v>
      </c>
      <c r="D39">
        <v>4</v>
      </c>
      <c r="E39">
        <v>18</v>
      </c>
      <c r="F39">
        <v>72</v>
      </c>
    </row>
    <row r="40" spans="1:6" x14ac:dyDescent="0.25">
      <c r="A40" s="69">
        <v>39</v>
      </c>
      <c r="B40" t="s">
        <v>207</v>
      </c>
      <c r="C40" t="s">
        <v>100</v>
      </c>
      <c r="D40">
        <v>40</v>
      </c>
      <c r="E40">
        <v>8</v>
      </c>
      <c r="F40">
        <v>320</v>
      </c>
    </row>
    <row r="41" spans="1:6" x14ac:dyDescent="0.25">
      <c r="A41" s="69">
        <v>40</v>
      </c>
      <c r="B41" t="s">
        <v>210</v>
      </c>
      <c r="C41" t="s">
        <v>148</v>
      </c>
      <c r="D41">
        <v>72</v>
      </c>
      <c r="E41">
        <v>2.4</v>
      </c>
      <c r="F41">
        <v>172.79999999999998</v>
      </c>
    </row>
    <row r="42" spans="1:6" x14ac:dyDescent="0.25">
      <c r="A42" s="69">
        <v>41</v>
      </c>
      <c r="B42" t="s">
        <v>211</v>
      </c>
      <c r="C42" t="s">
        <v>212</v>
      </c>
      <c r="D42">
        <v>6.5</v>
      </c>
      <c r="E42">
        <v>5.5</v>
      </c>
      <c r="F42">
        <v>35.75</v>
      </c>
    </row>
    <row r="43" spans="1:6" x14ac:dyDescent="0.25">
      <c r="A43" s="69">
        <v>42</v>
      </c>
      <c r="B43" t="s">
        <v>216</v>
      </c>
      <c r="C43" t="s">
        <v>100</v>
      </c>
      <c r="D43">
        <v>30.934000000000001</v>
      </c>
      <c r="E43">
        <v>3.2</v>
      </c>
      <c r="F43">
        <v>98.988800000000012</v>
      </c>
    </row>
    <row r="44" spans="1:6" x14ac:dyDescent="0.25">
      <c r="A44" s="69">
        <v>43</v>
      </c>
      <c r="B44" t="s">
        <v>217</v>
      </c>
      <c r="C44" t="s">
        <v>100</v>
      </c>
      <c r="D44">
        <v>15</v>
      </c>
      <c r="E44">
        <v>4.4000000000000004</v>
      </c>
      <c r="F44">
        <v>66</v>
      </c>
    </row>
    <row r="45" spans="1:6" x14ac:dyDescent="0.25">
      <c r="A45" s="69">
        <v>44</v>
      </c>
      <c r="B45" t="s">
        <v>218</v>
      </c>
      <c r="C45" t="s">
        <v>100</v>
      </c>
      <c r="D45">
        <v>2.98</v>
      </c>
      <c r="E45">
        <v>3.8</v>
      </c>
      <c r="F45">
        <v>11.324</v>
      </c>
    </row>
    <row r="46" spans="1:6" x14ac:dyDescent="0.25">
      <c r="A46" s="69">
        <v>45</v>
      </c>
      <c r="B46" t="s">
        <v>219</v>
      </c>
      <c r="C46" t="s">
        <v>100</v>
      </c>
      <c r="D46">
        <v>50</v>
      </c>
      <c r="E46">
        <v>7</v>
      </c>
      <c r="F46">
        <v>350</v>
      </c>
    </row>
    <row r="47" spans="1:6" x14ac:dyDescent="0.25">
      <c r="A47" s="69">
        <v>46</v>
      </c>
      <c r="B47" t="s">
        <v>221</v>
      </c>
      <c r="C47" t="s">
        <v>100</v>
      </c>
      <c r="D47">
        <v>5.6</v>
      </c>
      <c r="E47">
        <v>8.6</v>
      </c>
      <c r="F47">
        <v>48.16</v>
      </c>
    </row>
    <row r="48" spans="1:6" x14ac:dyDescent="0.25">
      <c r="A48" s="69">
        <v>47</v>
      </c>
      <c r="B48" t="s">
        <v>223</v>
      </c>
      <c r="C48" t="s">
        <v>100</v>
      </c>
      <c r="D48">
        <v>2.94</v>
      </c>
      <c r="E48">
        <v>14</v>
      </c>
      <c r="F48">
        <v>41.16</v>
      </c>
    </row>
    <row r="49" spans="1:6" x14ac:dyDescent="0.25">
      <c r="A49" s="69">
        <v>48</v>
      </c>
      <c r="B49" t="s">
        <v>224</v>
      </c>
      <c r="C49" t="s">
        <v>100</v>
      </c>
      <c r="D49">
        <v>83.8</v>
      </c>
      <c r="E49">
        <v>3.6666666666666665</v>
      </c>
      <c r="F49">
        <v>307.26666666666665</v>
      </c>
    </row>
    <row r="50" spans="1:6" x14ac:dyDescent="0.25">
      <c r="A50" s="69">
        <v>49</v>
      </c>
      <c r="B50" t="s">
        <v>226</v>
      </c>
      <c r="C50" t="s">
        <v>100</v>
      </c>
      <c r="D50">
        <v>65.75</v>
      </c>
      <c r="E50">
        <v>2.5</v>
      </c>
      <c r="F50">
        <v>164.375</v>
      </c>
    </row>
    <row r="51" spans="1:6" x14ac:dyDescent="0.25">
      <c r="A51" s="69">
        <v>50</v>
      </c>
      <c r="B51" t="s">
        <v>227</v>
      </c>
      <c r="C51" t="s">
        <v>100</v>
      </c>
      <c r="D51">
        <v>35</v>
      </c>
      <c r="E51">
        <v>4.4000000000000004</v>
      </c>
      <c r="F51">
        <v>154</v>
      </c>
    </row>
    <row r="52" spans="1:6" x14ac:dyDescent="0.25">
      <c r="A52" s="69">
        <v>51</v>
      </c>
      <c r="B52" t="s">
        <v>228</v>
      </c>
      <c r="C52" t="s">
        <v>100</v>
      </c>
      <c r="D52">
        <v>15</v>
      </c>
      <c r="E52">
        <v>3.8666666666666667</v>
      </c>
      <c r="F52">
        <v>58</v>
      </c>
    </row>
    <row r="53" spans="1:6" x14ac:dyDescent="0.25">
      <c r="A53" s="69">
        <v>52</v>
      </c>
      <c r="B53" t="s">
        <v>229</v>
      </c>
      <c r="C53" t="s">
        <v>100</v>
      </c>
      <c r="D53">
        <v>17.04</v>
      </c>
      <c r="E53">
        <v>3.5333333333333332</v>
      </c>
      <c r="F53">
        <v>60.207999999999998</v>
      </c>
    </row>
    <row r="54" spans="1:6" x14ac:dyDescent="0.25">
      <c r="A54" s="69">
        <v>53</v>
      </c>
      <c r="B54" t="s">
        <v>230</v>
      </c>
      <c r="C54" t="s">
        <v>231</v>
      </c>
      <c r="D54">
        <v>32.5</v>
      </c>
      <c r="E54">
        <v>8.4</v>
      </c>
      <c r="F54">
        <v>273</v>
      </c>
    </row>
    <row r="55" spans="1:6" x14ac:dyDescent="0.25">
      <c r="A55" s="69">
        <v>54</v>
      </c>
      <c r="B55" t="s">
        <v>232</v>
      </c>
      <c r="C55" t="s">
        <v>231</v>
      </c>
      <c r="D55">
        <v>7</v>
      </c>
      <c r="E55">
        <v>15.4</v>
      </c>
      <c r="F55">
        <v>107.8</v>
      </c>
    </row>
    <row r="56" spans="1:6" x14ac:dyDescent="0.25">
      <c r="A56" s="69">
        <v>55</v>
      </c>
      <c r="B56" t="s">
        <v>235</v>
      </c>
      <c r="C56" t="s">
        <v>143</v>
      </c>
      <c r="D56">
        <v>4.16</v>
      </c>
      <c r="E56">
        <v>15</v>
      </c>
      <c r="F56">
        <v>62.400000000000006</v>
      </c>
    </row>
    <row r="57" spans="1:6" x14ac:dyDescent="0.25">
      <c r="A57" s="69">
        <v>56</v>
      </c>
      <c r="B57" t="s">
        <v>236</v>
      </c>
      <c r="C57" t="s">
        <v>237</v>
      </c>
      <c r="D57">
        <v>55</v>
      </c>
      <c r="E57">
        <v>3</v>
      </c>
      <c r="F57">
        <v>165</v>
      </c>
    </row>
    <row r="58" spans="1:6" x14ac:dyDescent="0.25">
      <c r="A58" s="69">
        <v>57</v>
      </c>
      <c r="B58" t="s">
        <v>553</v>
      </c>
      <c r="C58" t="s">
        <v>422</v>
      </c>
      <c r="D58">
        <v>10</v>
      </c>
      <c r="E58">
        <v>2.6041666666666665</v>
      </c>
      <c r="F58">
        <v>26.041666666666664</v>
      </c>
    </row>
    <row r="59" spans="1:6" x14ac:dyDescent="0.25">
      <c r="A59" s="69">
        <v>58</v>
      </c>
      <c r="B59" t="s">
        <v>239</v>
      </c>
      <c r="C59" t="s">
        <v>100</v>
      </c>
      <c r="D59">
        <v>13.26</v>
      </c>
      <c r="E59">
        <v>8</v>
      </c>
      <c r="F59">
        <v>106.08</v>
      </c>
    </row>
    <row r="60" spans="1:6" x14ac:dyDescent="0.25">
      <c r="A60" s="69">
        <v>59</v>
      </c>
      <c r="B60" t="s">
        <v>240</v>
      </c>
      <c r="C60" t="s">
        <v>100</v>
      </c>
      <c r="D60">
        <v>67.94</v>
      </c>
      <c r="E60">
        <v>6.2666666666666666</v>
      </c>
      <c r="F60">
        <v>425.75733333333329</v>
      </c>
    </row>
    <row r="61" spans="1:6" x14ac:dyDescent="0.25">
      <c r="A61" s="69">
        <v>60</v>
      </c>
      <c r="B61" t="s">
        <v>242</v>
      </c>
      <c r="C61" t="s">
        <v>100</v>
      </c>
      <c r="D61">
        <v>245</v>
      </c>
      <c r="E61">
        <v>0.72</v>
      </c>
      <c r="F61">
        <v>176.4</v>
      </c>
    </row>
    <row r="62" spans="1:6" x14ac:dyDescent="0.25">
      <c r="A62" s="69">
        <v>61</v>
      </c>
      <c r="B62" t="s">
        <v>243</v>
      </c>
      <c r="C62" t="s">
        <v>100</v>
      </c>
      <c r="D62">
        <v>30.58</v>
      </c>
      <c r="E62">
        <v>3.52</v>
      </c>
      <c r="F62">
        <v>107.6416</v>
      </c>
    </row>
    <row r="63" spans="1:6" x14ac:dyDescent="0.25">
      <c r="A63" s="69">
        <v>62</v>
      </c>
      <c r="B63" t="s">
        <v>245</v>
      </c>
      <c r="C63" t="s">
        <v>100</v>
      </c>
      <c r="D63">
        <v>115.36</v>
      </c>
      <c r="E63">
        <v>2.9</v>
      </c>
      <c r="F63">
        <v>334.54399999999998</v>
      </c>
    </row>
    <row r="64" spans="1:6" x14ac:dyDescent="0.25">
      <c r="A64" s="69">
        <v>63</v>
      </c>
      <c r="B64" t="s">
        <v>246</v>
      </c>
      <c r="C64" t="s">
        <v>100</v>
      </c>
      <c r="D64">
        <v>30</v>
      </c>
      <c r="E64">
        <v>5.2</v>
      </c>
      <c r="F64">
        <v>156</v>
      </c>
    </row>
    <row r="65" spans="1:6" x14ac:dyDescent="0.25">
      <c r="A65" s="69">
        <v>64</v>
      </c>
      <c r="B65" t="s">
        <v>247</v>
      </c>
      <c r="C65" t="s">
        <v>100</v>
      </c>
      <c r="D65">
        <v>102.48</v>
      </c>
      <c r="E65">
        <v>4.2</v>
      </c>
      <c r="F65">
        <v>430.41600000000005</v>
      </c>
    </row>
    <row r="66" spans="1:6" x14ac:dyDescent="0.25">
      <c r="A66" s="69">
        <v>65</v>
      </c>
      <c r="B66" t="s">
        <v>248</v>
      </c>
      <c r="C66" t="s">
        <v>100</v>
      </c>
      <c r="D66">
        <v>30</v>
      </c>
      <c r="E66">
        <v>5.2</v>
      </c>
      <c r="F66">
        <v>156</v>
      </c>
    </row>
    <row r="67" spans="1:6" x14ac:dyDescent="0.25">
      <c r="A67" s="69">
        <v>66</v>
      </c>
      <c r="B67" t="s">
        <v>250</v>
      </c>
      <c r="C67" t="s">
        <v>251</v>
      </c>
      <c r="D67">
        <v>1.7000000000000002</v>
      </c>
      <c r="E67">
        <v>6.74</v>
      </c>
      <c r="F67">
        <v>11.458000000000002</v>
      </c>
    </row>
    <row r="68" spans="1:6" x14ac:dyDescent="0.25">
      <c r="A68" s="69">
        <v>67</v>
      </c>
      <c r="B68" t="s">
        <v>252</v>
      </c>
      <c r="C68" t="s">
        <v>253</v>
      </c>
      <c r="D68">
        <v>75</v>
      </c>
      <c r="E68">
        <v>5.2</v>
      </c>
      <c r="F68">
        <v>390</v>
      </c>
    </row>
    <row r="69" spans="1:6" x14ac:dyDescent="0.25">
      <c r="A69" s="69">
        <v>68</v>
      </c>
      <c r="B69" t="s">
        <v>257</v>
      </c>
      <c r="C69" t="s">
        <v>258</v>
      </c>
      <c r="D69">
        <v>11.25</v>
      </c>
      <c r="E69">
        <v>6.666666666666667</v>
      </c>
      <c r="F69">
        <v>75</v>
      </c>
    </row>
    <row r="70" spans="1:6" x14ac:dyDescent="0.25">
      <c r="A70" s="69">
        <v>69</v>
      </c>
      <c r="B70" t="s">
        <v>259</v>
      </c>
      <c r="C70" t="s">
        <v>260</v>
      </c>
      <c r="D70">
        <v>18</v>
      </c>
      <c r="E70">
        <v>8.6666666666666661</v>
      </c>
      <c r="F70">
        <v>156</v>
      </c>
    </row>
    <row r="71" spans="1:6" x14ac:dyDescent="0.25">
      <c r="A71" s="69">
        <v>70</v>
      </c>
      <c r="B71" t="s">
        <v>263</v>
      </c>
      <c r="C71" t="s">
        <v>264</v>
      </c>
      <c r="D71">
        <v>2</v>
      </c>
      <c r="E71">
        <v>10</v>
      </c>
      <c r="F71">
        <v>20</v>
      </c>
    </row>
    <row r="72" spans="1:6" x14ac:dyDescent="0.25">
      <c r="A72" s="69">
        <v>71</v>
      </c>
      <c r="B72" t="s">
        <v>265</v>
      </c>
      <c r="C72" t="s">
        <v>266</v>
      </c>
      <c r="D72">
        <v>29.7</v>
      </c>
      <c r="E72">
        <v>11.94</v>
      </c>
      <c r="F72">
        <v>354.61799999999999</v>
      </c>
    </row>
    <row r="73" spans="1:6" x14ac:dyDescent="0.25">
      <c r="A73" s="69">
        <v>72</v>
      </c>
      <c r="B73" t="s">
        <v>267</v>
      </c>
      <c r="C73" t="s">
        <v>268</v>
      </c>
      <c r="D73">
        <v>1.6</v>
      </c>
      <c r="E73">
        <v>8.75</v>
      </c>
      <c r="F73">
        <v>14</v>
      </c>
    </row>
    <row r="74" spans="1:6" x14ac:dyDescent="0.25">
      <c r="A74" s="69">
        <v>73</v>
      </c>
      <c r="B74" t="s">
        <v>273</v>
      </c>
      <c r="C74" t="s">
        <v>100</v>
      </c>
      <c r="D74">
        <v>29</v>
      </c>
      <c r="E74">
        <v>24</v>
      </c>
      <c r="F74">
        <v>696</v>
      </c>
    </row>
    <row r="75" spans="1:6" x14ac:dyDescent="0.25">
      <c r="A75" s="69">
        <v>74</v>
      </c>
      <c r="B75" t="s">
        <v>274</v>
      </c>
      <c r="C75" t="s">
        <v>100</v>
      </c>
      <c r="D75">
        <v>30.6</v>
      </c>
      <c r="E75">
        <v>12.22</v>
      </c>
      <c r="F75">
        <v>373.93200000000002</v>
      </c>
    </row>
    <row r="76" spans="1:6" x14ac:dyDescent="0.25">
      <c r="A76" s="69">
        <v>75</v>
      </c>
      <c r="B76" t="s">
        <v>278</v>
      </c>
      <c r="C76" t="s">
        <v>255</v>
      </c>
      <c r="D76">
        <v>8</v>
      </c>
      <c r="E76">
        <v>4</v>
      </c>
      <c r="F76">
        <v>32</v>
      </c>
    </row>
    <row r="77" spans="1:6" x14ac:dyDescent="0.25">
      <c r="A77" s="69">
        <v>76</v>
      </c>
      <c r="B77" t="s">
        <v>280</v>
      </c>
      <c r="C77" t="s">
        <v>255</v>
      </c>
      <c r="D77">
        <v>96</v>
      </c>
      <c r="E77">
        <v>5</v>
      </c>
      <c r="F77">
        <v>480</v>
      </c>
    </row>
    <row r="78" spans="1:6" x14ac:dyDescent="0.25">
      <c r="A78" s="69">
        <v>77</v>
      </c>
      <c r="B78" t="s">
        <v>281</v>
      </c>
      <c r="C78" t="s">
        <v>282</v>
      </c>
      <c r="D78">
        <v>240</v>
      </c>
      <c r="E78">
        <v>0.45833333333333331</v>
      </c>
      <c r="F78">
        <v>110</v>
      </c>
    </row>
    <row r="79" spans="1:6" x14ac:dyDescent="0.25">
      <c r="A79" s="69">
        <v>78</v>
      </c>
      <c r="B79" t="s">
        <v>284</v>
      </c>
      <c r="C79" t="s">
        <v>255</v>
      </c>
      <c r="D79">
        <v>2.5</v>
      </c>
      <c r="E79">
        <v>3.2</v>
      </c>
      <c r="F79">
        <v>8</v>
      </c>
    </row>
    <row r="80" spans="1:6" x14ac:dyDescent="0.25">
      <c r="A80" s="69">
        <v>79</v>
      </c>
      <c r="B80" t="s">
        <v>285</v>
      </c>
      <c r="C80" t="s">
        <v>255</v>
      </c>
      <c r="D80">
        <v>2.5</v>
      </c>
      <c r="E80">
        <v>4.5</v>
      </c>
      <c r="F80">
        <v>11.25</v>
      </c>
    </row>
    <row r="81" spans="1:6" x14ac:dyDescent="0.25">
      <c r="A81" s="69">
        <v>80</v>
      </c>
      <c r="B81" t="s">
        <v>557</v>
      </c>
      <c r="C81" t="s">
        <v>287</v>
      </c>
      <c r="D81">
        <v>440</v>
      </c>
      <c r="E81">
        <v>2</v>
      </c>
      <c r="F81">
        <v>880</v>
      </c>
    </row>
    <row r="82" spans="1:6" x14ac:dyDescent="0.25">
      <c r="A82" s="69">
        <v>81</v>
      </c>
      <c r="B82" t="s">
        <v>291</v>
      </c>
      <c r="C82" t="s">
        <v>292</v>
      </c>
      <c r="D82">
        <v>55.3</v>
      </c>
      <c r="E82">
        <v>2.34</v>
      </c>
      <c r="F82">
        <v>129.40199999999999</v>
      </c>
    </row>
    <row r="83" spans="1:6" x14ac:dyDescent="0.25">
      <c r="A83" s="69">
        <v>82</v>
      </c>
      <c r="B83" t="s">
        <v>293</v>
      </c>
      <c r="C83" t="s">
        <v>292</v>
      </c>
      <c r="D83">
        <v>150</v>
      </c>
      <c r="E83">
        <v>2.34</v>
      </c>
      <c r="F83">
        <v>351</v>
      </c>
    </row>
    <row r="84" spans="1:6" x14ac:dyDescent="0.25">
      <c r="A84" s="69">
        <v>83</v>
      </c>
      <c r="B84" t="s">
        <v>295</v>
      </c>
      <c r="C84" t="s">
        <v>231</v>
      </c>
      <c r="D84">
        <v>525</v>
      </c>
      <c r="E84">
        <v>2.4</v>
      </c>
      <c r="F84">
        <v>1260</v>
      </c>
    </row>
    <row r="85" spans="1:6" x14ac:dyDescent="0.25">
      <c r="A85" s="69">
        <v>84</v>
      </c>
      <c r="B85" t="s">
        <v>295</v>
      </c>
      <c r="C85" t="s">
        <v>292</v>
      </c>
      <c r="D85">
        <v>512.79999999999995</v>
      </c>
      <c r="E85">
        <v>2.6</v>
      </c>
      <c r="F85">
        <v>1333.28</v>
      </c>
    </row>
    <row r="86" spans="1:6" x14ac:dyDescent="0.25">
      <c r="A86" s="69">
        <v>85</v>
      </c>
      <c r="B86" t="s">
        <v>582</v>
      </c>
      <c r="C86" t="s">
        <v>206</v>
      </c>
      <c r="D86">
        <v>3.06</v>
      </c>
      <c r="E86">
        <v>3.25</v>
      </c>
      <c r="F86">
        <v>9.9450000000000003</v>
      </c>
    </row>
    <row r="87" spans="1:6" x14ac:dyDescent="0.25">
      <c r="A87" s="69">
        <v>86</v>
      </c>
      <c r="B87" t="s">
        <v>297</v>
      </c>
      <c r="C87" t="s">
        <v>298</v>
      </c>
      <c r="D87">
        <v>21.6</v>
      </c>
      <c r="E87">
        <v>5.8666666666666663</v>
      </c>
      <c r="F87">
        <v>126.72</v>
      </c>
    </row>
    <row r="88" spans="1:6" x14ac:dyDescent="0.25">
      <c r="A88" s="69">
        <v>87</v>
      </c>
      <c r="B88" t="s">
        <v>302</v>
      </c>
      <c r="C88" t="s">
        <v>303</v>
      </c>
      <c r="D88">
        <v>350</v>
      </c>
      <c r="E88">
        <v>2.9428571428571431</v>
      </c>
      <c r="F88">
        <v>1030</v>
      </c>
    </row>
    <row r="89" spans="1:6" x14ac:dyDescent="0.25">
      <c r="A89" s="69">
        <v>88</v>
      </c>
      <c r="B89" t="s">
        <v>304</v>
      </c>
      <c r="C89" t="s">
        <v>305</v>
      </c>
      <c r="D89">
        <v>119.96</v>
      </c>
      <c r="E89">
        <v>4.875</v>
      </c>
      <c r="F89">
        <v>584.80499999999995</v>
      </c>
    </row>
    <row r="90" spans="1:6" x14ac:dyDescent="0.25">
      <c r="A90" s="69">
        <v>89</v>
      </c>
      <c r="B90" t="s">
        <v>306</v>
      </c>
      <c r="C90" t="s">
        <v>271</v>
      </c>
      <c r="D90">
        <v>120</v>
      </c>
      <c r="E90">
        <v>2.8</v>
      </c>
      <c r="F90">
        <v>336</v>
      </c>
    </row>
    <row r="91" spans="1:6" x14ac:dyDescent="0.25">
      <c r="A91" s="69">
        <v>90</v>
      </c>
      <c r="B91" t="s">
        <v>308</v>
      </c>
      <c r="C91" t="s">
        <v>303</v>
      </c>
      <c r="D91">
        <v>70</v>
      </c>
      <c r="E91">
        <v>3.7142857142857144</v>
      </c>
      <c r="F91">
        <v>260</v>
      </c>
    </row>
    <row r="92" spans="1:6" x14ac:dyDescent="0.25">
      <c r="A92" s="69">
        <v>91</v>
      </c>
      <c r="B92" t="s">
        <v>559</v>
      </c>
      <c r="C92" t="s">
        <v>271</v>
      </c>
      <c r="D92">
        <v>12.4</v>
      </c>
      <c r="E92">
        <v>2.7</v>
      </c>
      <c r="F92">
        <v>33.480000000000004</v>
      </c>
    </row>
    <row r="93" spans="1:6" x14ac:dyDescent="0.25">
      <c r="A93" s="69">
        <v>92</v>
      </c>
      <c r="B93" t="s">
        <v>309</v>
      </c>
      <c r="C93" t="s">
        <v>264</v>
      </c>
      <c r="D93">
        <v>45.5</v>
      </c>
      <c r="E93">
        <v>2.75</v>
      </c>
      <c r="F93">
        <v>125.125</v>
      </c>
    </row>
    <row r="94" spans="1:6" x14ac:dyDescent="0.25">
      <c r="A94" s="69">
        <v>93</v>
      </c>
      <c r="B94" t="s">
        <v>309</v>
      </c>
      <c r="C94" t="s">
        <v>264</v>
      </c>
      <c r="D94">
        <v>36</v>
      </c>
      <c r="E94">
        <v>3.6111111111111112</v>
      </c>
      <c r="F94">
        <v>130</v>
      </c>
    </row>
    <row r="95" spans="1:6" x14ac:dyDescent="0.25">
      <c r="A95" s="69">
        <v>94</v>
      </c>
      <c r="B95" t="s">
        <v>311</v>
      </c>
      <c r="C95" t="s">
        <v>312</v>
      </c>
      <c r="D95">
        <v>7000</v>
      </c>
      <c r="E95">
        <v>0.17</v>
      </c>
      <c r="F95">
        <v>1190</v>
      </c>
    </row>
    <row r="96" spans="1:6" x14ac:dyDescent="0.25">
      <c r="A96" s="69">
        <v>95</v>
      </c>
      <c r="B96" t="s">
        <v>313</v>
      </c>
      <c r="C96" t="s">
        <v>312</v>
      </c>
      <c r="D96">
        <v>1626</v>
      </c>
      <c r="E96">
        <v>0.12</v>
      </c>
      <c r="F96">
        <v>195.12</v>
      </c>
    </row>
    <row r="97" spans="1:6" x14ac:dyDescent="0.25">
      <c r="A97" s="69">
        <v>96</v>
      </c>
      <c r="B97" t="s">
        <v>314</v>
      </c>
      <c r="C97" t="s">
        <v>315</v>
      </c>
      <c r="D97">
        <v>23</v>
      </c>
      <c r="E97">
        <v>15.083333333333334</v>
      </c>
      <c r="F97">
        <v>346.91666666666669</v>
      </c>
    </row>
    <row r="98" spans="1:6" x14ac:dyDescent="0.25">
      <c r="A98" s="69">
        <v>97</v>
      </c>
      <c r="B98" t="s">
        <v>316</v>
      </c>
      <c r="C98" t="s">
        <v>312</v>
      </c>
      <c r="D98">
        <v>1000</v>
      </c>
      <c r="E98">
        <v>0.125</v>
      </c>
      <c r="F98">
        <v>125</v>
      </c>
    </row>
    <row r="99" spans="1:6" x14ac:dyDescent="0.25">
      <c r="A99" s="69">
        <v>98</v>
      </c>
      <c r="B99" t="s">
        <v>317</v>
      </c>
      <c r="C99" t="s">
        <v>312</v>
      </c>
      <c r="D99">
        <v>1350</v>
      </c>
      <c r="E99">
        <v>0.16</v>
      </c>
      <c r="F99">
        <v>216</v>
      </c>
    </row>
    <row r="100" spans="1:6" x14ac:dyDescent="0.25">
      <c r="A100" s="69">
        <v>99</v>
      </c>
      <c r="B100" t="s">
        <v>318</v>
      </c>
      <c r="C100" t="s">
        <v>319</v>
      </c>
      <c r="D100">
        <v>1400</v>
      </c>
      <c r="E100">
        <v>0.08</v>
      </c>
      <c r="F100">
        <v>112</v>
      </c>
    </row>
    <row r="101" spans="1:6" x14ac:dyDescent="0.25">
      <c r="A101" s="69">
        <v>100</v>
      </c>
      <c r="B101" t="s">
        <v>320</v>
      </c>
      <c r="C101" t="s">
        <v>560</v>
      </c>
      <c r="D101">
        <v>1</v>
      </c>
      <c r="E101">
        <v>85</v>
      </c>
      <c r="F101">
        <v>85</v>
      </c>
    </row>
    <row r="102" spans="1:6" x14ac:dyDescent="0.25">
      <c r="A102" s="69">
        <v>101</v>
      </c>
      <c r="B102" t="s">
        <v>561</v>
      </c>
      <c r="C102" t="s">
        <v>562</v>
      </c>
      <c r="D102">
        <v>11</v>
      </c>
      <c r="E102">
        <v>15.833333333333334</v>
      </c>
      <c r="F102">
        <v>174.16666666666669</v>
      </c>
    </row>
    <row r="103" spans="1:6" x14ac:dyDescent="0.25">
      <c r="A103" s="69">
        <v>102</v>
      </c>
      <c r="B103" t="s">
        <v>325</v>
      </c>
      <c r="D103">
        <v>33</v>
      </c>
      <c r="E103">
        <v>6</v>
      </c>
      <c r="F103">
        <v>198</v>
      </c>
    </row>
    <row r="104" spans="1:6" x14ac:dyDescent="0.25">
      <c r="A104" s="69">
        <v>103</v>
      </c>
      <c r="B104" t="s">
        <v>328</v>
      </c>
      <c r="C104" t="s">
        <v>329</v>
      </c>
      <c r="D104">
        <v>7</v>
      </c>
      <c r="E104">
        <v>5.833333333333333</v>
      </c>
      <c r="F104">
        <v>40.833333333333329</v>
      </c>
    </row>
    <row r="105" spans="1:6" x14ac:dyDescent="0.25">
      <c r="A105" s="69">
        <v>104</v>
      </c>
      <c r="B105" t="s">
        <v>330</v>
      </c>
      <c r="C105" t="s">
        <v>206</v>
      </c>
      <c r="D105">
        <v>13.6</v>
      </c>
      <c r="E105">
        <v>6.5</v>
      </c>
      <c r="F105">
        <v>88.399999999999991</v>
      </c>
    </row>
    <row r="106" spans="1:6" x14ac:dyDescent="0.25">
      <c r="A106" s="69">
        <v>105</v>
      </c>
      <c r="B106" t="s">
        <v>331</v>
      </c>
      <c r="C106" t="s">
        <v>271</v>
      </c>
      <c r="D106">
        <v>55</v>
      </c>
      <c r="E106">
        <v>6.5</v>
      </c>
      <c r="F106">
        <v>357.5</v>
      </c>
    </row>
    <row r="107" spans="1:6" x14ac:dyDescent="0.25">
      <c r="A107" s="69">
        <v>106</v>
      </c>
      <c r="B107" t="s">
        <v>331</v>
      </c>
      <c r="C107" t="s">
        <v>271</v>
      </c>
      <c r="D107">
        <v>100</v>
      </c>
      <c r="E107">
        <v>6.75</v>
      </c>
      <c r="F107">
        <v>675</v>
      </c>
    </row>
    <row r="108" spans="1:6" x14ac:dyDescent="0.25">
      <c r="A108" s="69">
        <v>107</v>
      </c>
      <c r="B108" t="s">
        <v>332</v>
      </c>
      <c r="C108" t="s">
        <v>333</v>
      </c>
      <c r="D108">
        <v>1000</v>
      </c>
      <c r="E108">
        <v>2.3E-2</v>
      </c>
      <c r="F108">
        <v>23</v>
      </c>
    </row>
    <row r="109" spans="1:6" x14ac:dyDescent="0.25">
      <c r="A109" s="69">
        <v>108</v>
      </c>
      <c r="B109" t="s">
        <v>334</v>
      </c>
      <c r="C109" t="s">
        <v>271</v>
      </c>
      <c r="D109">
        <v>5.54</v>
      </c>
      <c r="E109">
        <v>5.25</v>
      </c>
      <c r="F109">
        <v>29.085000000000001</v>
      </c>
    </row>
    <row r="110" spans="1:6" x14ac:dyDescent="0.25">
      <c r="A110" s="69">
        <v>109</v>
      </c>
      <c r="B110" t="s">
        <v>336</v>
      </c>
      <c r="C110" t="s">
        <v>337</v>
      </c>
      <c r="D110">
        <v>6</v>
      </c>
      <c r="E110">
        <v>7.5</v>
      </c>
      <c r="F110">
        <v>45</v>
      </c>
    </row>
    <row r="111" spans="1:6" x14ac:dyDescent="0.25">
      <c r="A111" s="69">
        <v>110</v>
      </c>
      <c r="B111" t="s">
        <v>340</v>
      </c>
      <c r="C111" t="s">
        <v>341</v>
      </c>
      <c r="D111">
        <v>6</v>
      </c>
      <c r="E111">
        <v>7.5</v>
      </c>
      <c r="F111">
        <v>45</v>
      </c>
    </row>
    <row r="112" spans="1:6" x14ac:dyDescent="0.25">
      <c r="A112" s="69">
        <v>111</v>
      </c>
      <c r="B112" t="s">
        <v>563</v>
      </c>
      <c r="C112" t="s">
        <v>564</v>
      </c>
      <c r="D112">
        <v>1000</v>
      </c>
      <c r="E112">
        <v>0.1</v>
      </c>
      <c r="F112">
        <v>100</v>
      </c>
    </row>
    <row r="113" spans="1:6" x14ac:dyDescent="0.25">
      <c r="A113" s="78"/>
      <c r="B113" t="s">
        <v>563</v>
      </c>
      <c r="C113" t="s">
        <v>564</v>
      </c>
      <c r="D113">
        <v>1000</v>
      </c>
      <c r="E113">
        <v>0.14000000000000001</v>
      </c>
      <c r="F113">
        <v>140</v>
      </c>
    </row>
    <row r="114" spans="1:6" x14ac:dyDescent="0.25">
      <c r="A114" s="78"/>
      <c r="B114" t="s">
        <v>583</v>
      </c>
      <c r="C114" t="s">
        <v>584</v>
      </c>
      <c r="D114">
        <v>100</v>
      </c>
      <c r="E114">
        <v>0.26</v>
      </c>
      <c r="F114">
        <v>26</v>
      </c>
    </row>
    <row r="115" spans="1:6" x14ac:dyDescent="0.25">
      <c r="B115" t="s">
        <v>348</v>
      </c>
      <c r="C115" t="s">
        <v>349</v>
      </c>
      <c r="D115">
        <v>5</v>
      </c>
      <c r="E115">
        <v>7.5</v>
      </c>
      <c r="F115">
        <v>37.5</v>
      </c>
    </row>
    <row r="116" spans="1:6" x14ac:dyDescent="0.25">
      <c r="B116" t="s">
        <v>433</v>
      </c>
      <c r="C116" t="s">
        <v>100</v>
      </c>
      <c r="D116">
        <v>54</v>
      </c>
      <c r="E116">
        <v>1.2</v>
      </c>
      <c r="F116">
        <v>64.8</v>
      </c>
    </row>
    <row r="117" spans="1:6" x14ac:dyDescent="0.25">
      <c r="B117" t="s">
        <v>433</v>
      </c>
      <c r="C117" t="s">
        <v>100</v>
      </c>
      <c r="D117">
        <v>16</v>
      </c>
      <c r="E117">
        <v>1.25</v>
      </c>
      <c r="F117">
        <v>20</v>
      </c>
    </row>
    <row r="118" spans="1:6" x14ac:dyDescent="0.25">
      <c r="B118" t="s">
        <v>368</v>
      </c>
      <c r="C118" t="s">
        <v>100</v>
      </c>
      <c r="D118">
        <v>11</v>
      </c>
      <c r="E118">
        <v>0.94805194805194803</v>
      </c>
      <c r="F118">
        <v>10.428571428571429</v>
      </c>
    </row>
    <row r="119" spans="1:6" x14ac:dyDescent="0.25">
      <c r="B119" s="67" t="s">
        <v>368</v>
      </c>
      <c r="C119" t="s">
        <v>100</v>
      </c>
      <c r="D119">
        <v>47</v>
      </c>
      <c r="E119">
        <v>1.9444444444444444</v>
      </c>
      <c r="F119">
        <v>91.388888888888886</v>
      </c>
    </row>
    <row r="120" spans="1:6" x14ac:dyDescent="0.25">
      <c r="B120" t="s">
        <v>369</v>
      </c>
      <c r="C120" t="s">
        <v>100</v>
      </c>
      <c r="D120">
        <v>50</v>
      </c>
      <c r="E120">
        <v>1.0101010101010102</v>
      </c>
      <c r="F120">
        <v>50.505050505050505</v>
      </c>
    </row>
    <row r="121" spans="1:6" x14ac:dyDescent="0.25">
      <c r="B121" t="s">
        <v>370</v>
      </c>
      <c r="C121" t="s">
        <v>100</v>
      </c>
      <c r="D121">
        <v>169</v>
      </c>
      <c r="E121">
        <v>0.61538461538461542</v>
      </c>
      <c r="F121">
        <v>104</v>
      </c>
    </row>
    <row r="122" spans="1:6" x14ac:dyDescent="0.25">
      <c r="B122" t="s">
        <v>371</v>
      </c>
      <c r="C122" t="s">
        <v>100</v>
      </c>
      <c r="D122">
        <v>34</v>
      </c>
      <c r="E122">
        <v>1.2564102564102564</v>
      </c>
      <c r="F122">
        <v>42.717948717948715</v>
      </c>
    </row>
    <row r="123" spans="1:6" x14ac:dyDescent="0.25">
      <c r="B123" t="s">
        <v>371</v>
      </c>
      <c r="C123" t="s">
        <v>100</v>
      </c>
      <c r="D123">
        <v>12</v>
      </c>
      <c r="E123">
        <v>1.2</v>
      </c>
      <c r="F123">
        <v>14.399999999999999</v>
      </c>
    </row>
    <row r="124" spans="1:6" x14ac:dyDescent="0.25">
      <c r="B124" t="s">
        <v>372</v>
      </c>
      <c r="C124" t="s">
        <v>100</v>
      </c>
      <c r="D124">
        <v>100</v>
      </c>
      <c r="E124">
        <v>0.7</v>
      </c>
      <c r="F124">
        <v>70</v>
      </c>
    </row>
    <row r="125" spans="1:6" x14ac:dyDescent="0.25">
      <c r="B125" t="s">
        <v>373</v>
      </c>
      <c r="C125" t="s">
        <v>100</v>
      </c>
      <c r="D125">
        <v>12.5</v>
      </c>
      <c r="E125">
        <v>2.2272727272727271</v>
      </c>
      <c r="F125">
        <v>27.84090909090909</v>
      </c>
    </row>
    <row r="126" spans="1:6" x14ac:dyDescent="0.25">
      <c r="B126" t="s">
        <v>377</v>
      </c>
      <c r="C126" t="s">
        <v>100</v>
      </c>
      <c r="D126">
        <v>65</v>
      </c>
      <c r="E126">
        <v>0.68181818181818177</v>
      </c>
      <c r="F126">
        <v>44.318181818181813</v>
      </c>
    </row>
    <row r="127" spans="1:6" x14ac:dyDescent="0.25">
      <c r="B127" t="s">
        <v>378</v>
      </c>
      <c r="C127" t="s">
        <v>100</v>
      </c>
      <c r="D127">
        <v>5</v>
      </c>
      <c r="E127">
        <v>3.4</v>
      </c>
      <c r="F127">
        <v>17</v>
      </c>
    </row>
    <row r="128" spans="1:6" x14ac:dyDescent="0.25">
      <c r="B128" t="s">
        <v>378</v>
      </c>
      <c r="C128" t="s">
        <v>100</v>
      </c>
      <c r="D128">
        <v>4</v>
      </c>
      <c r="E128">
        <v>4.5</v>
      </c>
      <c r="F128">
        <v>18</v>
      </c>
    </row>
    <row r="129" spans="2:6" x14ac:dyDescent="0.25">
      <c r="B129" t="s">
        <v>379</v>
      </c>
      <c r="C129" t="s">
        <v>100</v>
      </c>
      <c r="D129">
        <v>17.5</v>
      </c>
      <c r="E129">
        <v>5.1428571428571432</v>
      </c>
      <c r="F129">
        <v>90</v>
      </c>
    </row>
    <row r="130" spans="2:6" x14ac:dyDescent="0.25">
      <c r="B130" t="s">
        <v>568</v>
      </c>
      <c r="C130" t="s">
        <v>100</v>
      </c>
      <c r="D130">
        <v>60</v>
      </c>
      <c r="E130">
        <v>1.3448275862068966</v>
      </c>
      <c r="F130">
        <v>80.689655172413794</v>
      </c>
    </row>
    <row r="131" spans="2:6" x14ac:dyDescent="0.25">
      <c r="B131" t="s">
        <v>382</v>
      </c>
      <c r="C131" t="s">
        <v>100</v>
      </c>
      <c r="D131">
        <v>167</v>
      </c>
      <c r="E131">
        <v>0.88</v>
      </c>
      <c r="F131">
        <v>146.96</v>
      </c>
    </row>
    <row r="132" spans="2:6" x14ac:dyDescent="0.25">
      <c r="B132" t="s">
        <v>383</v>
      </c>
      <c r="C132" t="s">
        <v>100</v>
      </c>
      <c r="D132">
        <v>330</v>
      </c>
      <c r="E132">
        <v>1.2</v>
      </c>
      <c r="F132">
        <v>396</v>
      </c>
    </row>
    <row r="133" spans="2:6" x14ac:dyDescent="0.25">
      <c r="B133" t="s">
        <v>384</v>
      </c>
      <c r="C133" t="s">
        <v>100</v>
      </c>
      <c r="D133">
        <v>85</v>
      </c>
      <c r="E133">
        <v>0.77777777777777779</v>
      </c>
      <c r="F133">
        <v>66.111111111111114</v>
      </c>
    </row>
    <row r="134" spans="2:6" x14ac:dyDescent="0.25">
      <c r="B134" t="s">
        <v>385</v>
      </c>
      <c r="C134" t="s">
        <v>100</v>
      </c>
      <c r="D134">
        <v>170</v>
      </c>
      <c r="E134">
        <v>1.125</v>
      </c>
      <c r="F134">
        <v>191.25</v>
      </c>
    </row>
    <row r="135" spans="2:6" x14ac:dyDescent="0.25">
      <c r="B135" t="s">
        <v>385</v>
      </c>
      <c r="C135" t="s">
        <v>100</v>
      </c>
      <c r="D135">
        <v>105</v>
      </c>
      <c r="E135">
        <v>1.119205298013245</v>
      </c>
      <c r="F135">
        <v>117.51655629139073</v>
      </c>
    </row>
    <row r="136" spans="2:6" x14ac:dyDescent="0.25">
      <c r="B136" t="s">
        <v>386</v>
      </c>
      <c r="C136" t="s">
        <v>100</v>
      </c>
      <c r="D136">
        <v>346</v>
      </c>
      <c r="E136">
        <v>1.3833333333333333</v>
      </c>
      <c r="F136">
        <v>478.63333333333333</v>
      </c>
    </row>
    <row r="137" spans="2:6" x14ac:dyDescent="0.25">
      <c r="B137" t="s">
        <v>387</v>
      </c>
      <c r="C137" t="s">
        <v>100</v>
      </c>
      <c r="D137">
        <v>14</v>
      </c>
      <c r="E137">
        <v>1</v>
      </c>
      <c r="F137">
        <v>14</v>
      </c>
    </row>
    <row r="138" spans="2:6" x14ac:dyDescent="0.25">
      <c r="B138" t="s">
        <v>387</v>
      </c>
      <c r="C138" t="s">
        <v>100</v>
      </c>
      <c r="D138">
        <v>77</v>
      </c>
      <c r="E138">
        <v>0.74803149606299213</v>
      </c>
      <c r="F138">
        <v>57.598425196850393</v>
      </c>
    </row>
    <row r="139" spans="2:6" x14ac:dyDescent="0.25">
      <c r="B139" t="s">
        <v>570</v>
      </c>
      <c r="C139" t="s">
        <v>100</v>
      </c>
      <c r="D139">
        <v>2</v>
      </c>
      <c r="E139">
        <v>12</v>
      </c>
      <c r="F139">
        <v>24</v>
      </c>
    </row>
    <row r="140" spans="2:6" x14ac:dyDescent="0.25">
      <c r="B140" t="s">
        <v>389</v>
      </c>
      <c r="C140" t="s">
        <v>381</v>
      </c>
      <c r="D140">
        <v>6</v>
      </c>
      <c r="E140">
        <v>8</v>
      </c>
      <c r="F140">
        <v>48</v>
      </c>
    </row>
    <row r="141" spans="2:6" x14ac:dyDescent="0.25">
      <c r="B141" t="s">
        <v>585</v>
      </c>
      <c r="C141" t="s">
        <v>100</v>
      </c>
      <c r="D141">
        <v>4</v>
      </c>
      <c r="E141">
        <v>7.5</v>
      </c>
      <c r="F141">
        <v>30</v>
      </c>
    </row>
    <row r="142" spans="2:6" x14ac:dyDescent="0.25">
      <c r="B142" t="s">
        <v>391</v>
      </c>
      <c r="C142" t="s">
        <v>100</v>
      </c>
      <c r="D142">
        <v>56</v>
      </c>
      <c r="E142">
        <v>0.8571428571428571</v>
      </c>
      <c r="F142">
        <v>48</v>
      </c>
    </row>
    <row r="143" spans="2:6" x14ac:dyDescent="0.25">
      <c r="B143" t="s">
        <v>392</v>
      </c>
      <c r="C143" t="s">
        <v>381</v>
      </c>
      <c r="D143">
        <v>4</v>
      </c>
      <c r="E143">
        <v>8</v>
      </c>
      <c r="F143">
        <v>32</v>
      </c>
    </row>
    <row r="144" spans="2:6" x14ac:dyDescent="0.25">
      <c r="B144" t="s">
        <v>393</v>
      </c>
      <c r="C144" t="s">
        <v>100</v>
      </c>
      <c r="D144">
        <v>10</v>
      </c>
      <c r="E144">
        <v>1.3</v>
      </c>
      <c r="F144">
        <v>13</v>
      </c>
    </row>
    <row r="145" spans="2:6" x14ac:dyDescent="0.25">
      <c r="B145" t="s">
        <v>571</v>
      </c>
      <c r="C145" t="s">
        <v>100</v>
      </c>
      <c r="D145">
        <v>4</v>
      </c>
      <c r="E145">
        <v>8</v>
      </c>
      <c r="F145">
        <v>32</v>
      </c>
    </row>
    <row r="146" spans="2:6" x14ac:dyDescent="0.25">
      <c r="B146" t="s">
        <v>394</v>
      </c>
      <c r="C146" t="s">
        <v>381</v>
      </c>
      <c r="D146">
        <v>14</v>
      </c>
      <c r="E146">
        <v>22</v>
      </c>
      <c r="F146">
        <v>308</v>
      </c>
    </row>
    <row r="147" spans="2:6" x14ac:dyDescent="0.25">
      <c r="B147" t="s">
        <v>586</v>
      </c>
      <c r="C147" t="s">
        <v>395</v>
      </c>
      <c r="D147">
        <v>38</v>
      </c>
      <c r="E147">
        <v>1.3157894736842106</v>
      </c>
      <c r="F147">
        <v>50</v>
      </c>
    </row>
    <row r="148" spans="2:6" x14ac:dyDescent="0.25">
      <c r="B148" t="s">
        <v>398</v>
      </c>
      <c r="C148" t="s">
        <v>100</v>
      </c>
      <c r="D148">
        <v>188</v>
      </c>
      <c r="E148">
        <v>0.69680851063829785</v>
      </c>
      <c r="F148">
        <v>131</v>
      </c>
    </row>
    <row r="149" spans="2:6" x14ac:dyDescent="0.25">
      <c r="B149" t="s">
        <v>399</v>
      </c>
      <c r="C149" t="s">
        <v>100</v>
      </c>
      <c r="D149">
        <v>4.3</v>
      </c>
      <c r="E149">
        <v>1.4</v>
      </c>
      <c r="F149">
        <v>6.02</v>
      </c>
    </row>
    <row r="150" spans="2:6" x14ac:dyDescent="0.25">
      <c r="B150" t="s">
        <v>400</v>
      </c>
      <c r="C150" t="s">
        <v>100</v>
      </c>
      <c r="D150">
        <v>0.8</v>
      </c>
      <c r="E150">
        <v>3.3330000000000002</v>
      </c>
      <c r="F150">
        <v>2.6664000000000003</v>
      </c>
    </row>
    <row r="151" spans="2:6" x14ac:dyDescent="0.25">
      <c r="B151" t="s">
        <v>401</v>
      </c>
      <c r="C151" t="s">
        <v>100</v>
      </c>
      <c r="D151">
        <v>5</v>
      </c>
      <c r="E151">
        <v>0.83333333333333337</v>
      </c>
      <c r="F151">
        <v>4.166666666666667</v>
      </c>
    </row>
    <row r="152" spans="2:6" x14ac:dyDescent="0.25">
      <c r="B152" t="s">
        <v>402</v>
      </c>
      <c r="C152" t="s">
        <v>100</v>
      </c>
      <c r="D152">
        <v>9</v>
      </c>
      <c r="E152">
        <v>0.55555555555555558</v>
      </c>
      <c r="F152">
        <v>5</v>
      </c>
    </row>
    <row r="153" spans="2:6" x14ac:dyDescent="0.25">
      <c r="B153" t="s">
        <v>402</v>
      </c>
      <c r="C153" t="s">
        <v>100</v>
      </c>
      <c r="D153">
        <v>3</v>
      </c>
      <c r="E153">
        <v>0.75</v>
      </c>
      <c r="F153">
        <v>2.25</v>
      </c>
    </row>
    <row r="154" spans="2:6" x14ac:dyDescent="0.25">
      <c r="B154" t="s">
        <v>402</v>
      </c>
      <c r="C154" t="s">
        <v>100</v>
      </c>
      <c r="D154">
        <v>141</v>
      </c>
      <c r="E154">
        <v>0.61904761904761907</v>
      </c>
      <c r="F154">
        <v>87.285714285714292</v>
      </c>
    </row>
    <row r="155" spans="2:6" x14ac:dyDescent="0.25">
      <c r="B155" t="s">
        <v>403</v>
      </c>
      <c r="C155" t="s">
        <v>100</v>
      </c>
      <c r="D155">
        <v>172</v>
      </c>
      <c r="E155">
        <v>0.83</v>
      </c>
      <c r="F155">
        <v>142.76</v>
      </c>
    </row>
    <row r="156" spans="2:6" x14ac:dyDescent="0.25">
      <c r="B156" t="s">
        <v>408</v>
      </c>
      <c r="C156" t="s">
        <v>100</v>
      </c>
      <c r="D156">
        <v>26</v>
      </c>
      <c r="E156">
        <v>2</v>
      </c>
      <c r="F156">
        <v>52</v>
      </c>
    </row>
    <row r="157" spans="2:6" x14ac:dyDescent="0.25">
      <c r="B157" t="s">
        <v>574</v>
      </c>
      <c r="C157" t="s">
        <v>100</v>
      </c>
      <c r="D157">
        <v>4.5</v>
      </c>
      <c r="E157">
        <v>1.3333333333333333</v>
      </c>
      <c r="F157">
        <v>6</v>
      </c>
    </row>
    <row r="158" spans="2:6" x14ac:dyDescent="0.25">
      <c r="B158" t="s">
        <v>574</v>
      </c>
      <c r="C158" t="s">
        <v>100</v>
      </c>
      <c r="D158">
        <v>20.5</v>
      </c>
      <c r="E158">
        <v>1.4285714285714286</v>
      </c>
      <c r="F158">
        <v>29.285714285714285</v>
      </c>
    </row>
    <row r="159" spans="2:6" x14ac:dyDescent="0.25">
      <c r="B159" t="s">
        <v>414</v>
      </c>
      <c r="C159" t="s">
        <v>100</v>
      </c>
      <c r="D159">
        <v>48</v>
      </c>
      <c r="E159">
        <v>1.0416666666666667</v>
      </c>
      <c r="F159">
        <v>50</v>
      </c>
    </row>
    <row r="160" spans="2:6" x14ac:dyDescent="0.25">
      <c r="B160" t="s">
        <v>575</v>
      </c>
      <c r="C160" t="s">
        <v>100</v>
      </c>
      <c r="D160">
        <v>56</v>
      </c>
      <c r="E160">
        <v>2.25</v>
      </c>
      <c r="F160">
        <v>126</v>
      </c>
    </row>
    <row r="161" spans="4:6" x14ac:dyDescent="0.25">
      <c r="D161" t="s">
        <v>587</v>
      </c>
      <c r="F161">
        <v>23455.078592264075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419"/>
  <sheetViews>
    <sheetView topLeftCell="B40" workbookViewId="0">
      <selection activeCell="K23" sqref="K23"/>
    </sheetView>
  </sheetViews>
  <sheetFormatPr defaultRowHeight="15" x14ac:dyDescent="0.25"/>
  <cols>
    <col min="1" max="1" width="41.85546875" bestFit="1" customWidth="1"/>
    <col min="2" max="2" width="32.140625" bestFit="1" customWidth="1"/>
    <col min="6" max="6" width="12.140625" customWidth="1"/>
    <col min="9" max="9" width="19" customWidth="1"/>
    <col min="13" max="13" width="12" bestFit="1" customWidth="1"/>
  </cols>
  <sheetData>
    <row r="1" spans="1:13" ht="18.75" x14ac:dyDescent="0.3">
      <c r="A1" s="82" t="s">
        <v>551</v>
      </c>
      <c r="B1" s="98" t="s">
        <v>592</v>
      </c>
      <c r="C1" s="98"/>
      <c r="D1" s="98"/>
      <c r="E1" s="98"/>
      <c r="F1" s="98">
        <v>2431.0934421241241</v>
      </c>
      <c r="H1" s="98"/>
      <c r="I1" s="98" t="s">
        <v>588</v>
      </c>
      <c r="J1" s="98"/>
      <c r="K1" s="98"/>
      <c r="L1" s="98"/>
      <c r="M1" s="98">
        <v>2992.3184020105059</v>
      </c>
    </row>
    <row r="2" spans="1:13" x14ac:dyDescent="0.25">
      <c r="A2" s="91" t="s">
        <v>419</v>
      </c>
      <c r="B2" s="68" t="s">
        <v>419</v>
      </c>
      <c r="C2" s="68"/>
      <c r="D2" s="68"/>
      <c r="E2" s="68"/>
      <c r="F2" s="68"/>
      <c r="H2" s="68"/>
      <c r="I2" s="68" t="s">
        <v>419</v>
      </c>
      <c r="J2" s="68"/>
      <c r="K2" s="68"/>
      <c r="L2" s="68"/>
      <c r="M2" s="68"/>
    </row>
    <row r="3" spans="1:13" ht="15.75" thickBot="1" x14ac:dyDescent="0.3">
      <c r="A3" s="92" t="s">
        <v>420</v>
      </c>
      <c r="B3" s="68" t="s">
        <v>420</v>
      </c>
      <c r="C3" s="68" t="s">
        <v>421</v>
      </c>
      <c r="D3" s="68" t="s">
        <v>95</v>
      </c>
      <c r="E3" s="68" t="s">
        <v>61</v>
      </c>
      <c r="F3" s="68" t="s">
        <v>96</v>
      </c>
      <c r="H3" s="68"/>
      <c r="I3" s="68" t="s">
        <v>420</v>
      </c>
      <c r="J3" s="68" t="s">
        <v>421</v>
      </c>
      <c r="K3" s="68" t="s">
        <v>95</v>
      </c>
      <c r="L3" s="68" t="s">
        <v>61</v>
      </c>
      <c r="M3" s="68" t="s">
        <v>96</v>
      </c>
    </row>
    <row r="4" spans="1:13" ht="15.75" x14ac:dyDescent="0.25">
      <c r="A4" s="93" t="s">
        <v>97</v>
      </c>
      <c r="B4" s="68" t="s">
        <v>99</v>
      </c>
      <c r="C4" s="68" t="s">
        <v>100</v>
      </c>
      <c r="D4" s="68">
        <v>0.7</v>
      </c>
      <c r="E4" s="68">
        <v>21</v>
      </c>
      <c r="F4" s="68">
        <v>14.7</v>
      </c>
      <c r="H4" s="68"/>
      <c r="I4" s="68" t="s">
        <v>97</v>
      </c>
      <c r="J4" s="68" t="s">
        <v>98</v>
      </c>
      <c r="K4" s="68">
        <v>2</v>
      </c>
      <c r="L4" s="68">
        <v>2</v>
      </c>
      <c r="M4" s="68">
        <v>4</v>
      </c>
    </row>
    <row r="5" spans="1:13" ht="15.75" x14ac:dyDescent="0.25">
      <c r="A5" s="94" t="s">
        <v>97</v>
      </c>
      <c r="B5" s="68" t="s">
        <v>107</v>
      </c>
      <c r="C5" s="68" t="s">
        <v>100</v>
      </c>
      <c r="D5" s="68">
        <v>0.1</v>
      </c>
      <c r="E5" s="68">
        <v>10</v>
      </c>
      <c r="F5" s="68">
        <v>1</v>
      </c>
      <c r="H5" s="68"/>
      <c r="I5" s="68" t="s">
        <v>102</v>
      </c>
      <c r="J5" s="68" t="s">
        <v>103</v>
      </c>
      <c r="K5" s="68">
        <v>2</v>
      </c>
      <c r="L5" s="68">
        <v>4.5</v>
      </c>
      <c r="M5" s="68">
        <v>9</v>
      </c>
    </row>
    <row r="6" spans="1:13" ht="15.75" x14ac:dyDescent="0.25">
      <c r="A6" s="95" t="s">
        <v>99</v>
      </c>
      <c r="B6" s="68" t="s">
        <v>111</v>
      </c>
      <c r="C6" s="68" t="s">
        <v>100</v>
      </c>
      <c r="D6" s="68">
        <v>0.5</v>
      </c>
      <c r="E6" s="68">
        <v>70</v>
      </c>
      <c r="F6" s="68">
        <v>35</v>
      </c>
      <c r="H6" s="68"/>
      <c r="I6" s="68" t="s">
        <v>108</v>
      </c>
      <c r="J6" s="68" t="s">
        <v>106</v>
      </c>
      <c r="K6" s="68">
        <v>7</v>
      </c>
      <c r="L6" s="68">
        <v>5.25</v>
      </c>
      <c r="M6" s="68">
        <v>36.75</v>
      </c>
    </row>
    <row r="7" spans="1:13" ht="15.75" x14ac:dyDescent="0.25">
      <c r="A7" s="95" t="s">
        <v>99</v>
      </c>
      <c r="B7" s="68" t="s">
        <v>113</v>
      </c>
      <c r="C7" s="68" t="s">
        <v>100</v>
      </c>
      <c r="D7" s="68">
        <v>12</v>
      </c>
      <c r="E7" s="68">
        <v>2.9333333000000001</v>
      </c>
      <c r="F7" s="68">
        <v>35.199999599999998</v>
      </c>
      <c r="H7" s="68"/>
      <c r="I7" s="68" t="s">
        <v>111</v>
      </c>
      <c r="J7" s="68" t="s">
        <v>100</v>
      </c>
      <c r="K7" s="68">
        <v>0.1</v>
      </c>
      <c r="L7" s="68">
        <v>70</v>
      </c>
      <c r="M7" s="68">
        <v>7</v>
      </c>
    </row>
    <row r="8" spans="1:13" ht="15.75" x14ac:dyDescent="0.25">
      <c r="A8" s="95" t="s">
        <v>101</v>
      </c>
      <c r="B8" s="68" t="s">
        <v>114</v>
      </c>
      <c r="C8" s="68" t="s">
        <v>100</v>
      </c>
      <c r="D8" s="68">
        <v>1.5</v>
      </c>
      <c r="E8" s="68">
        <v>16</v>
      </c>
      <c r="F8" s="68">
        <v>24</v>
      </c>
      <c r="H8" s="68"/>
      <c r="I8" s="68" t="s">
        <v>112</v>
      </c>
      <c r="J8" s="68" t="s">
        <v>100</v>
      </c>
      <c r="K8" s="68">
        <v>2</v>
      </c>
      <c r="L8" s="68">
        <v>19</v>
      </c>
      <c r="M8" s="68">
        <v>38</v>
      </c>
    </row>
    <row r="9" spans="1:13" ht="15.75" x14ac:dyDescent="0.25">
      <c r="A9" s="95" t="s">
        <v>102</v>
      </c>
      <c r="B9" s="68" t="s">
        <v>115</v>
      </c>
      <c r="C9" s="68" t="s">
        <v>100</v>
      </c>
      <c r="D9" s="68">
        <v>1.5</v>
      </c>
      <c r="E9" s="68">
        <v>10.88</v>
      </c>
      <c r="F9" s="68">
        <v>16.32</v>
      </c>
      <c r="H9" s="68"/>
      <c r="I9" s="68" t="s">
        <v>113</v>
      </c>
      <c r="J9" s="68" t="s">
        <v>100</v>
      </c>
      <c r="K9" s="68">
        <v>20</v>
      </c>
      <c r="L9" s="68">
        <v>2.9333333000000001</v>
      </c>
      <c r="M9" s="68">
        <v>58.666666000000006</v>
      </c>
    </row>
    <row r="10" spans="1:13" ht="15.75" x14ac:dyDescent="0.25">
      <c r="A10" s="95" t="s">
        <v>102</v>
      </c>
      <c r="B10" s="68" t="s">
        <v>118</v>
      </c>
      <c r="C10" s="68" t="s">
        <v>100</v>
      </c>
      <c r="D10" s="68">
        <v>1</v>
      </c>
      <c r="E10" s="68">
        <v>48</v>
      </c>
      <c r="F10" s="68">
        <v>48</v>
      </c>
      <c r="H10" s="68"/>
      <c r="I10" s="68" t="s">
        <v>116</v>
      </c>
      <c r="J10" s="68" t="s">
        <v>100</v>
      </c>
      <c r="K10" s="68">
        <v>0.2</v>
      </c>
      <c r="L10" s="68">
        <v>17</v>
      </c>
      <c r="M10" s="68">
        <v>3.4000000000000004</v>
      </c>
    </row>
    <row r="11" spans="1:13" ht="15.75" x14ac:dyDescent="0.25">
      <c r="A11" s="96" t="s">
        <v>104</v>
      </c>
      <c r="B11" s="68" t="s">
        <v>119</v>
      </c>
      <c r="C11" s="68" t="s">
        <v>100</v>
      </c>
      <c r="D11" s="68">
        <v>1.5</v>
      </c>
      <c r="E11" s="68">
        <v>6</v>
      </c>
      <c r="F11" s="68">
        <v>9</v>
      </c>
      <c r="H11" s="68"/>
      <c r="I11" s="68" t="s">
        <v>118</v>
      </c>
      <c r="J11" s="68" t="s">
        <v>100</v>
      </c>
      <c r="K11" s="68">
        <v>0.2</v>
      </c>
      <c r="L11" s="68">
        <v>48</v>
      </c>
      <c r="M11" s="68">
        <v>9.6000000000000014</v>
      </c>
    </row>
    <row r="12" spans="1:13" ht="15.75" x14ac:dyDescent="0.25">
      <c r="A12" s="96" t="s">
        <v>105</v>
      </c>
      <c r="B12" s="68" t="s">
        <v>137</v>
      </c>
      <c r="C12" s="68" t="s">
        <v>262</v>
      </c>
      <c r="D12" s="68">
        <v>2</v>
      </c>
      <c r="E12" s="68">
        <v>9.375</v>
      </c>
      <c r="F12" s="68">
        <v>18.75</v>
      </c>
      <c r="H12" s="68"/>
      <c r="I12" s="68" t="s">
        <v>119</v>
      </c>
      <c r="J12" s="68" t="s">
        <v>100</v>
      </c>
      <c r="K12" s="68">
        <v>3</v>
      </c>
      <c r="L12" s="68">
        <v>6</v>
      </c>
      <c r="M12" s="68">
        <v>18</v>
      </c>
    </row>
    <row r="13" spans="1:13" ht="15.75" x14ac:dyDescent="0.25">
      <c r="A13" s="96" t="s">
        <v>107</v>
      </c>
      <c r="B13" s="68" t="s">
        <v>161</v>
      </c>
      <c r="C13" s="68" t="s">
        <v>100</v>
      </c>
      <c r="D13" s="68">
        <v>0.4</v>
      </c>
      <c r="E13" s="68">
        <v>8</v>
      </c>
      <c r="F13" s="68">
        <v>3.2</v>
      </c>
      <c r="H13" s="68"/>
      <c r="I13" s="68" t="s">
        <v>121</v>
      </c>
      <c r="J13" s="68" t="s">
        <v>100</v>
      </c>
      <c r="K13" s="68">
        <v>2</v>
      </c>
      <c r="L13" s="68">
        <v>2.9</v>
      </c>
      <c r="M13" s="68">
        <v>5.8</v>
      </c>
    </row>
    <row r="14" spans="1:13" ht="15.75" x14ac:dyDescent="0.25">
      <c r="A14" s="96" t="s">
        <v>108</v>
      </c>
      <c r="B14" s="68" t="s">
        <v>174</v>
      </c>
      <c r="C14" s="68" t="s">
        <v>175</v>
      </c>
      <c r="D14" s="68">
        <v>5</v>
      </c>
      <c r="E14" s="68">
        <v>1.58</v>
      </c>
      <c r="F14" s="68">
        <v>7.9</v>
      </c>
      <c r="H14" s="68"/>
      <c r="I14" s="68" t="s">
        <v>133</v>
      </c>
      <c r="J14" s="68" t="s">
        <v>100</v>
      </c>
      <c r="K14" s="68">
        <v>1</v>
      </c>
      <c r="L14" s="68">
        <v>14</v>
      </c>
      <c r="M14" s="68">
        <v>14</v>
      </c>
    </row>
    <row r="15" spans="1:13" ht="15.75" x14ac:dyDescent="0.25">
      <c r="A15" s="96" t="s">
        <v>109</v>
      </c>
      <c r="B15" s="68" t="s">
        <v>177</v>
      </c>
      <c r="C15" s="68" t="s">
        <v>153</v>
      </c>
      <c r="D15" s="68">
        <v>1</v>
      </c>
      <c r="E15" s="68">
        <v>1.75</v>
      </c>
      <c r="F15" s="68">
        <v>1.75</v>
      </c>
      <c r="H15" s="68"/>
      <c r="I15" s="68" t="s">
        <v>142</v>
      </c>
      <c r="J15" s="68" t="s">
        <v>143</v>
      </c>
      <c r="K15" s="68">
        <v>5</v>
      </c>
      <c r="L15" s="68">
        <v>6.8</v>
      </c>
      <c r="M15" s="68">
        <v>34</v>
      </c>
    </row>
    <row r="16" spans="1:13" ht="15.75" x14ac:dyDescent="0.25">
      <c r="A16" s="95" t="s">
        <v>111</v>
      </c>
      <c r="B16" s="68" t="s">
        <v>178</v>
      </c>
      <c r="C16" s="68" t="s">
        <v>179</v>
      </c>
      <c r="D16" s="68">
        <v>4</v>
      </c>
      <c r="E16" s="68">
        <v>1.5</v>
      </c>
      <c r="F16" s="68">
        <v>6</v>
      </c>
      <c r="H16" s="68"/>
      <c r="I16" s="68" t="s">
        <v>178</v>
      </c>
      <c r="J16" s="68" t="s">
        <v>179</v>
      </c>
      <c r="K16" s="68">
        <v>3</v>
      </c>
      <c r="L16" s="68">
        <v>1.58</v>
      </c>
      <c r="M16" s="68">
        <v>4.74</v>
      </c>
    </row>
    <row r="17" spans="1:13" ht="15.75" x14ac:dyDescent="0.25">
      <c r="A17" s="95" t="s">
        <v>111</v>
      </c>
      <c r="B17" s="68" t="s">
        <v>199</v>
      </c>
      <c r="C17" s="68" t="s">
        <v>200</v>
      </c>
      <c r="D17" s="68">
        <v>5</v>
      </c>
      <c r="E17" s="68">
        <v>4.666666666666667</v>
      </c>
      <c r="F17" s="68">
        <v>23.333333333333336</v>
      </c>
      <c r="H17" s="68"/>
      <c r="I17" s="68" t="s">
        <v>193</v>
      </c>
      <c r="J17" s="68" t="s">
        <v>194</v>
      </c>
      <c r="K17" s="68">
        <v>1</v>
      </c>
      <c r="L17" s="68">
        <v>16.25</v>
      </c>
      <c r="M17" s="68">
        <v>16.25</v>
      </c>
    </row>
    <row r="18" spans="1:13" ht="15.75" x14ac:dyDescent="0.25">
      <c r="A18" s="95" t="s">
        <v>112</v>
      </c>
      <c r="B18" s="68" t="s">
        <v>207</v>
      </c>
      <c r="C18" s="68" t="s">
        <v>100</v>
      </c>
      <c r="D18" s="68">
        <v>2</v>
      </c>
      <c r="E18" s="68">
        <v>7</v>
      </c>
      <c r="F18" s="68">
        <v>14</v>
      </c>
      <c r="H18" s="68"/>
      <c r="I18" s="68" t="s">
        <v>199</v>
      </c>
      <c r="J18" s="68" t="s">
        <v>200</v>
      </c>
      <c r="K18" s="68">
        <v>6</v>
      </c>
      <c r="L18" s="68">
        <v>4.666666666666667</v>
      </c>
      <c r="M18" s="68">
        <v>28</v>
      </c>
    </row>
    <row r="19" spans="1:13" ht="15.75" x14ac:dyDescent="0.25">
      <c r="A19" s="95" t="s">
        <v>112</v>
      </c>
      <c r="B19" s="68" t="s">
        <v>208</v>
      </c>
      <c r="C19" s="68" t="s">
        <v>209</v>
      </c>
      <c r="D19" s="68">
        <v>5</v>
      </c>
      <c r="E19" s="68">
        <v>2.2000000000000002</v>
      </c>
      <c r="F19" s="68">
        <v>11</v>
      </c>
      <c r="H19" s="68"/>
      <c r="I19" s="68" t="s">
        <v>201</v>
      </c>
      <c r="J19" s="68" t="s">
        <v>204</v>
      </c>
      <c r="K19" s="68">
        <v>3</v>
      </c>
      <c r="L19" s="68">
        <v>17</v>
      </c>
      <c r="M19" s="68">
        <v>51</v>
      </c>
    </row>
    <row r="20" spans="1:13" ht="15.75" x14ac:dyDescent="0.25">
      <c r="A20" s="95" t="s">
        <v>113</v>
      </c>
      <c r="B20" s="68" t="s">
        <v>216</v>
      </c>
      <c r="C20" s="68" t="s">
        <v>100</v>
      </c>
      <c r="D20" s="68">
        <v>28</v>
      </c>
      <c r="E20" s="68">
        <v>3.1</v>
      </c>
      <c r="F20" s="68">
        <v>86.8</v>
      </c>
      <c r="H20" s="68"/>
      <c r="I20" s="68" t="s">
        <v>207</v>
      </c>
      <c r="J20" s="68" t="s">
        <v>100</v>
      </c>
      <c r="K20" s="68">
        <v>1</v>
      </c>
      <c r="L20" s="68">
        <v>7</v>
      </c>
      <c r="M20" s="68">
        <v>7</v>
      </c>
    </row>
    <row r="21" spans="1:13" ht="15.75" x14ac:dyDescent="0.25">
      <c r="A21" s="97" t="s">
        <v>114</v>
      </c>
      <c r="B21" s="68" t="s">
        <v>217</v>
      </c>
      <c r="C21" s="68" t="s">
        <v>100</v>
      </c>
      <c r="D21" s="68">
        <v>5</v>
      </c>
      <c r="E21" s="68">
        <v>4.4000000000000004</v>
      </c>
      <c r="F21" s="68">
        <v>22</v>
      </c>
      <c r="H21" s="68"/>
      <c r="I21" s="68" t="s">
        <v>208</v>
      </c>
      <c r="J21" s="68" t="s">
        <v>209</v>
      </c>
      <c r="K21" s="68">
        <v>4</v>
      </c>
      <c r="L21" s="68">
        <v>2.2000000000000002</v>
      </c>
      <c r="M21" s="68">
        <v>8.8000000000000007</v>
      </c>
    </row>
    <row r="22" spans="1:13" ht="15.75" x14ac:dyDescent="0.25">
      <c r="A22" s="97" t="s">
        <v>114</v>
      </c>
      <c r="B22" s="68" t="s">
        <v>218</v>
      </c>
      <c r="C22" s="68" t="s">
        <v>100</v>
      </c>
      <c r="D22" s="68">
        <v>15</v>
      </c>
      <c r="E22" s="68">
        <v>3.7333333333333334</v>
      </c>
      <c r="F22" s="68">
        <v>56</v>
      </c>
      <c r="H22" s="68"/>
      <c r="I22" s="68" t="s">
        <v>215</v>
      </c>
      <c r="J22" s="68"/>
      <c r="K22" s="68"/>
      <c r="L22" s="68">
        <v>0</v>
      </c>
      <c r="M22" s="68">
        <v>0</v>
      </c>
    </row>
    <row r="23" spans="1:13" ht="15.75" x14ac:dyDescent="0.25">
      <c r="A23" s="95" t="s">
        <v>115</v>
      </c>
      <c r="B23" s="68" t="s">
        <v>223</v>
      </c>
      <c r="C23" s="68" t="s">
        <v>100</v>
      </c>
      <c r="D23" s="68">
        <v>0.8</v>
      </c>
      <c r="E23" s="68">
        <v>11.4</v>
      </c>
      <c r="F23" s="68">
        <v>9.120000000000001</v>
      </c>
      <c r="H23" s="68"/>
      <c r="I23" s="68" t="s">
        <v>216</v>
      </c>
      <c r="J23" s="68" t="s">
        <v>100</v>
      </c>
      <c r="K23" s="68">
        <v>7</v>
      </c>
      <c r="L23" s="68">
        <v>3.07</v>
      </c>
      <c r="M23" s="68">
        <v>21.49</v>
      </c>
    </row>
    <row r="24" spans="1:13" ht="15.75" x14ac:dyDescent="0.25">
      <c r="A24" s="95" t="s">
        <v>116</v>
      </c>
      <c r="B24" s="68" t="s">
        <v>224</v>
      </c>
      <c r="C24" s="68" t="s">
        <v>100</v>
      </c>
      <c r="D24" s="68">
        <v>8</v>
      </c>
      <c r="E24" s="68">
        <v>3.8</v>
      </c>
      <c r="F24" s="68">
        <v>30.4</v>
      </c>
      <c r="H24" s="68"/>
      <c r="I24" s="68" t="s">
        <v>217</v>
      </c>
      <c r="J24" s="68" t="s">
        <v>100</v>
      </c>
      <c r="K24" s="68">
        <v>10</v>
      </c>
      <c r="L24" s="68">
        <v>4.4000000000000004</v>
      </c>
      <c r="M24" s="68">
        <v>44</v>
      </c>
    </row>
    <row r="25" spans="1:13" ht="15.75" x14ac:dyDescent="0.25">
      <c r="A25" s="95" t="s">
        <v>116</v>
      </c>
      <c r="B25" s="68" t="s">
        <v>228</v>
      </c>
      <c r="C25" s="68" t="s">
        <v>100</v>
      </c>
      <c r="D25" s="68">
        <v>15</v>
      </c>
      <c r="E25" s="68">
        <v>3.86</v>
      </c>
      <c r="F25" s="68">
        <v>57.9</v>
      </c>
      <c r="H25" s="68"/>
      <c r="I25" s="68" t="s">
        <v>219</v>
      </c>
      <c r="J25" s="68" t="s">
        <v>100</v>
      </c>
      <c r="K25" s="68">
        <v>2</v>
      </c>
      <c r="L25" s="68">
        <v>6.48</v>
      </c>
      <c r="M25" s="68">
        <v>12.96</v>
      </c>
    </row>
    <row r="26" spans="1:13" ht="15.75" x14ac:dyDescent="0.25">
      <c r="A26" s="95" t="s">
        <v>117</v>
      </c>
      <c r="B26" s="68" t="s">
        <v>229</v>
      </c>
      <c r="C26" s="68" t="s">
        <v>100</v>
      </c>
      <c r="D26" s="68">
        <v>6</v>
      </c>
      <c r="E26" s="68">
        <v>3.47</v>
      </c>
      <c r="F26" s="68">
        <v>20.82</v>
      </c>
      <c r="H26" s="68"/>
      <c r="I26" s="68" t="s">
        <v>224</v>
      </c>
      <c r="J26" s="68" t="s">
        <v>100</v>
      </c>
      <c r="K26" s="68">
        <v>20</v>
      </c>
      <c r="L26" s="68">
        <v>3.6666666666666665</v>
      </c>
      <c r="M26" s="68">
        <v>73.333333333333329</v>
      </c>
    </row>
    <row r="27" spans="1:13" ht="15.75" x14ac:dyDescent="0.25">
      <c r="A27" s="95" t="s">
        <v>118</v>
      </c>
      <c r="B27" s="68" t="s">
        <v>230</v>
      </c>
      <c r="C27" s="68" t="s">
        <v>231</v>
      </c>
      <c r="D27" s="68">
        <v>3</v>
      </c>
      <c r="E27" s="68">
        <v>8.8000000000000007</v>
      </c>
      <c r="F27" s="68">
        <v>26.400000000000002</v>
      </c>
      <c r="H27" s="68"/>
      <c r="I27" s="68" t="s">
        <v>229</v>
      </c>
      <c r="J27" s="68" t="s">
        <v>100</v>
      </c>
      <c r="K27" s="68">
        <v>10</v>
      </c>
      <c r="L27" s="68">
        <v>4.5999999999999996</v>
      </c>
      <c r="M27" s="68">
        <v>46</v>
      </c>
    </row>
    <row r="28" spans="1:13" ht="15.75" x14ac:dyDescent="0.25">
      <c r="A28" s="95" t="s">
        <v>119</v>
      </c>
      <c r="B28" s="68" t="s">
        <v>235</v>
      </c>
      <c r="C28" s="68" t="s">
        <v>143</v>
      </c>
      <c r="D28" s="68">
        <v>2</v>
      </c>
      <c r="E28" s="68">
        <v>15</v>
      </c>
      <c r="F28" s="68">
        <v>30</v>
      </c>
      <c r="H28" s="68"/>
      <c r="I28" s="68" t="s">
        <v>230</v>
      </c>
      <c r="J28" s="68" t="s">
        <v>231</v>
      </c>
      <c r="K28" s="68">
        <v>1.5</v>
      </c>
      <c r="L28" s="68">
        <v>8.8000000000000007</v>
      </c>
      <c r="M28" s="68">
        <v>13.200000000000001</v>
      </c>
    </row>
    <row r="29" spans="1:13" ht="15.75" x14ac:dyDescent="0.25">
      <c r="A29" s="95" t="s">
        <v>120</v>
      </c>
      <c r="B29" s="68" t="s">
        <v>236</v>
      </c>
      <c r="C29" s="68" t="s">
        <v>237</v>
      </c>
      <c r="D29" s="68">
        <v>17</v>
      </c>
      <c r="E29" s="68">
        <v>3</v>
      </c>
      <c r="F29" s="68">
        <v>51</v>
      </c>
      <c r="H29" s="68"/>
      <c r="I29" s="68" t="s">
        <v>234</v>
      </c>
      <c r="J29" s="68" t="s">
        <v>100</v>
      </c>
      <c r="K29" s="68">
        <v>15</v>
      </c>
      <c r="L29" s="68">
        <v>5.6</v>
      </c>
      <c r="M29" s="68">
        <v>84</v>
      </c>
    </row>
    <row r="30" spans="1:13" ht="15.75" x14ac:dyDescent="0.25">
      <c r="A30" s="95" t="s">
        <v>120</v>
      </c>
      <c r="B30" s="68" t="s">
        <v>553</v>
      </c>
      <c r="C30" s="68" t="s">
        <v>422</v>
      </c>
      <c r="D30" s="68">
        <v>30</v>
      </c>
      <c r="E30" s="68">
        <v>2.6041666666666665</v>
      </c>
      <c r="F30" s="68">
        <v>78.125</v>
      </c>
      <c r="H30" s="68"/>
      <c r="I30" s="68" t="s">
        <v>235</v>
      </c>
      <c r="J30" s="68" t="s">
        <v>143</v>
      </c>
      <c r="K30" s="68">
        <v>4</v>
      </c>
      <c r="L30" s="68">
        <v>15</v>
      </c>
      <c r="M30" s="68">
        <v>60</v>
      </c>
    </row>
    <row r="31" spans="1:13" ht="15.75" x14ac:dyDescent="0.25">
      <c r="A31" s="95" t="s">
        <v>121</v>
      </c>
      <c r="B31" s="68" t="s">
        <v>240</v>
      </c>
      <c r="C31" s="68" t="s">
        <v>100</v>
      </c>
      <c r="D31" s="68">
        <v>2</v>
      </c>
      <c r="E31" s="68">
        <v>6.2666666666666666</v>
      </c>
      <c r="F31" s="68">
        <v>12.533333333333333</v>
      </c>
      <c r="H31" s="68"/>
      <c r="I31" s="68" t="s">
        <v>236</v>
      </c>
      <c r="J31" s="68" t="s">
        <v>237</v>
      </c>
      <c r="K31" s="68">
        <v>4</v>
      </c>
      <c r="L31" s="68">
        <v>3</v>
      </c>
      <c r="M31" s="68">
        <v>12</v>
      </c>
    </row>
    <row r="32" spans="1:13" ht="15.75" x14ac:dyDescent="0.25">
      <c r="A32" s="95" t="s">
        <v>121</v>
      </c>
      <c r="B32" s="68" t="s">
        <v>242</v>
      </c>
      <c r="C32" s="68" t="s">
        <v>100</v>
      </c>
      <c r="D32" s="68">
        <v>23</v>
      </c>
      <c r="E32" s="68">
        <v>0.72</v>
      </c>
      <c r="F32" s="68">
        <v>16.559999999999999</v>
      </c>
      <c r="H32" s="68"/>
      <c r="I32" s="68" t="s">
        <v>553</v>
      </c>
      <c r="J32" s="68" t="s">
        <v>422</v>
      </c>
      <c r="K32" s="68">
        <v>69</v>
      </c>
      <c r="L32" s="68">
        <v>2.6041666666666665</v>
      </c>
      <c r="M32" s="68">
        <v>179.6875</v>
      </c>
    </row>
    <row r="33" spans="1:13" ht="15.75" x14ac:dyDescent="0.25">
      <c r="A33" s="95" t="s">
        <v>122</v>
      </c>
      <c r="B33" s="68" t="s">
        <v>243</v>
      </c>
      <c r="C33" s="68" t="s">
        <v>100</v>
      </c>
      <c r="D33" s="68">
        <v>12</v>
      </c>
      <c r="E33" s="68">
        <v>3.52</v>
      </c>
      <c r="F33" s="68">
        <v>42.24</v>
      </c>
      <c r="H33" s="68"/>
      <c r="I33" s="68" t="s">
        <v>240</v>
      </c>
      <c r="J33" s="68" t="s">
        <v>100</v>
      </c>
      <c r="K33" s="68">
        <v>10</v>
      </c>
      <c r="L33" s="68">
        <v>6.2666666666666666</v>
      </c>
      <c r="M33" s="68">
        <v>62.666666666666664</v>
      </c>
    </row>
    <row r="34" spans="1:13" ht="15.75" x14ac:dyDescent="0.25">
      <c r="A34" s="95" t="s">
        <v>123</v>
      </c>
      <c r="B34" s="68" t="s">
        <v>245</v>
      </c>
      <c r="C34" s="68" t="s">
        <v>100</v>
      </c>
      <c r="D34" s="68">
        <v>12</v>
      </c>
      <c r="E34" s="68">
        <v>2.9</v>
      </c>
      <c r="F34" s="68">
        <v>34.799999999999997</v>
      </c>
      <c r="H34" s="68"/>
      <c r="I34" s="68" t="s">
        <v>242</v>
      </c>
      <c r="J34" s="68" t="s">
        <v>100</v>
      </c>
      <c r="K34" s="68">
        <v>35</v>
      </c>
      <c r="L34" s="68">
        <v>0.72</v>
      </c>
      <c r="M34" s="68">
        <v>25.2</v>
      </c>
    </row>
    <row r="35" spans="1:13" ht="15.75" x14ac:dyDescent="0.25">
      <c r="A35" s="95" t="s">
        <v>123</v>
      </c>
      <c r="B35" s="68" t="s">
        <v>273</v>
      </c>
      <c r="C35" s="68" t="s">
        <v>100</v>
      </c>
      <c r="D35" s="68">
        <v>9</v>
      </c>
      <c r="E35" s="68">
        <v>23</v>
      </c>
      <c r="F35" s="68">
        <v>207</v>
      </c>
      <c r="H35" s="68"/>
      <c r="I35" s="68" t="s">
        <v>243</v>
      </c>
      <c r="J35" s="68" t="s">
        <v>100</v>
      </c>
      <c r="K35" s="68">
        <v>5</v>
      </c>
      <c r="L35" s="68">
        <v>3.44</v>
      </c>
      <c r="M35" s="68">
        <v>17.2</v>
      </c>
    </row>
    <row r="36" spans="1:13" ht="15.75" x14ac:dyDescent="0.25">
      <c r="A36" s="96" t="s">
        <v>124</v>
      </c>
      <c r="B36" s="68" t="s">
        <v>281</v>
      </c>
      <c r="C36" s="68" t="s">
        <v>282</v>
      </c>
      <c r="D36" s="68">
        <v>100</v>
      </c>
      <c r="E36" s="68">
        <v>0.41666666666666669</v>
      </c>
      <c r="F36" s="68">
        <v>41.666666666666671</v>
      </c>
      <c r="H36" s="68"/>
      <c r="I36" s="68" t="s">
        <v>554</v>
      </c>
      <c r="J36" s="68" t="s">
        <v>100</v>
      </c>
      <c r="K36" s="68">
        <v>1.5</v>
      </c>
      <c r="L36" s="68">
        <v>6.75</v>
      </c>
      <c r="M36" s="68">
        <v>10.125</v>
      </c>
    </row>
    <row r="37" spans="1:13" ht="15.75" x14ac:dyDescent="0.25">
      <c r="A37" s="96" t="s">
        <v>125</v>
      </c>
      <c r="B37" s="68" t="s">
        <v>285</v>
      </c>
      <c r="C37" s="68" t="s">
        <v>255</v>
      </c>
      <c r="D37" s="68">
        <v>4</v>
      </c>
      <c r="E37" s="68">
        <v>4.5</v>
      </c>
      <c r="F37" s="68">
        <v>18</v>
      </c>
      <c r="H37" s="68"/>
      <c r="I37" s="68" t="s">
        <v>247</v>
      </c>
      <c r="J37" s="68" t="s">
        <v>100</v>
      </c>
      <c r="K37" s="68">
        <v>35</v>
      </c>
      <c r="L37" s="68">
        <v>5.8666666666666663</v>
      </c>
      <c r="M37" s="68">
        <v>205.33333333333331</v>
      </c>
    </row>
    <row r="38" spans="1:13" ht="15.75" x14ac:dyDescent="0.25">
      <c r="A38" s="95" t="s">
        <v>126</v>
      </c>
      <c r="B38" s="68" t="s">
        <v>557</v>
      </c>
      <c r="C38" s="68" t="s">
        <v>287</v>
      </c>
      <c r="D38" s="68">
        <v>5</v>
      </c>
      <c r="E38" s="68">
        <v>2</v>
      </c>
      <c r="F38" s="68">
        <v>10</v>
      </c>
      <c r="H38" s="68"/>
      <c r="I38" s="68" t="s">
        <v>589</v>
      </c>
      <c r="J38" s="68" t="s">
        <v>100</v>
      </c>
      <c r="K38" s="68">
        <v>1</v>
      </c>
      <c r="L38" s="68">
        <v>17.5</v>
      </c>
      <c r="M38" s="68">
        <v>17.5</v>
      </c>
    </row>
    <row r="39" spans="1:13" ht="15.75" x14ac:dyDescent="0.25">
      <c r="A39" s="96" t="s">
        <v>127</v>
      </c>
      <c r="B39" s="68" t="s">
        <v>71</v>
      </c>
      <c r="C39" s="68" t="s">
        <v>206</v>
      </c>
      <c r="D39" s="68">
        <v>10</v>
      </c>
      <c r="E39" s="68">
        <v>2.7</v>
      </c>
      <c r="F39" s="68">
        <v>27</v>
      </c>
      <c r="H39" s="68"/>
      <c r="I39" s="68" t="s">
        <v>249</v>
      </c>
      <c r="J39" s="68"/>
      <c r="K39" s="68"/>
      <c r="L39" s="68">
        <v>0</v>
      </c>
      <c r="M39" s="68">
        <v>0</v>
      </c>
    </row>
    <row r="40" spans="1:13" ht="15.75" x14ac:dyDescent="0.25">
      <c r="A40" s="96" t="s">
        <v>127</v>
      </c>
      <c r="B40" s="68" t="s">
        <v>291</v>
      </c>
      <c r="C40" s="68" t="s">
        <v>292</v>
      </c>
      <c r="D40" s="68">
        <v>40</v>
      </c>
      <c r="E40" s="68">
        <v>2.34</v>
      </c>
      <c r="F40" s="68">
        <v>93.6</v>
      </c>
      <c r="H40" s="68"/>
      <c r="I40" s="68" t="s">
        <v>250</v>
      </c>
      <c r="J40" s="68" t="s">
        <v>251</v>
      </c>
      <c r="K40" s="68">
        <v>4.4849999999999994</v>
      </c>
      <c r="L40" s="68">
        <v>6.74</v>
      </c>
      <c r="M40" s="68">
        <v>30.228899999999996</v>
      </c>
    </row>
    <row r="41" spans="1:13" ht="15.75" x14ac:dyDescent="0.25">
      <c r="A41" s="96" t="s">
        <v>127</v>
      </c>
      <c r="B41" s="68" t="s">
        <v>295</v>
      </c>
      <c r="C41" s="68" t="s">
        <v>231</v>
      </c>
      <c r="D41" s="68">
        <v>27</v>
      </c>
      <c r="E41" s="68">
        <v>2.4</v>
      </c>
      <c r="F41" s="68">
        <v>64.8</v>
      </c>
      <c r="H41" s="68"/>
      <c r="I41" s="68" t="s">
        <v>252</v>
      </c>
      <c r="J41" s="68" t="s">
        <v>253</v>
      </c>
      <c r="K41" s="68">
        <v>30</v>
      </c>
      <c r="L41" s="68">
        <v>4.8</v>
      </c>
      <c r="M41" s="68">
        <v>144</v>
      </c>
    </row>
    <row r="42" spans="1:13" ht="15.75" x14ac:dyDescent="0.25">
      <c r="A42" s="95" t="s">
        <v>129</v>
      </c>
      <c r="B42" s="68" t="s">
        <v>297</v>
      </c>
      <c r="C42" s="68" t="s">
        <v>298</v>
      </c>
      <c r="D42" s="68">
        <v>25</v>
      </c>
      <c r="E42" s="68">
        <v>6.26</v>
      </c>
      <c r="F42" s="68">
        <v>156.5</v>
      </c>
      <c r="H42" s="68"/>
      <c r="I42" s="68" t="s">
        <v>273</v>
      </c>
      <c r="J42" s="68" t="s">
        <v>100</v>
      </c>
      <c r="K42" s="68">
        <v>3</v>
      </c>
      <c r="L42" s="68">
        <v>26</v>
      </c>
      <c r="M42" s="68">
        <v>78</v>
      </c>
    </row>
    <row r="43" spans="1:13" ht="15.75" x14ac:dyDescent="0.25">
      <c r="A43" s="95" t="s">
        <v>129</v>
      </c>
      <c r="B43" s="68" t="s">
        <v>593</v>
      </c>
      <c r="C43" s="68"/>
      <c r="D43" s="68">
        <v>5</v>
      </c>
      <c r="E43" s="68">
        <v>3.6</v>
      </c>
      <c r="F43" s="68">
        <v>18</v>
      </c>
      <c r="H43" s="68"/>
      <c r="I43" s="68" t="s">
        <v>278</v>
      </c>
      <c r="J43" s="68" t="s">
        <v>255</v>
      </c>
      <c r="K43" s="68">
        <v>2</v>
      </c>
      <c r="L43" s="68">
        <v>5</v>
      </c>
      <c r="M43" s="68">
        <v>10</v>
      </c>
    </row>
    <row r="44" spans="1:13" ht="15.75" x14ac:dyDescent="0.25">
      <c r="A44" s="95" t="s">
        <v>131</v>
      </c>
      <c r="B44" s="68" t="s">
        <v>302</v>
      </c>
      <c r="C44" s="68" t="s">
        <v>303</v>
      </c>
      <c r="D44" s="68">
        <v>25</v>
      </c>
      <c r="E44" s="68">
        <v>2.9428571428571431</v>
      </c>
      <c r="F44" s="68">
        <v>73.571428571428584</v>
      </c>
      <c r="H44" s="68"/>
      <c r="I44" s="68" t="s">
        <v>283</v>
      </c>
      <c r="J44" s="68"/>
      <c r="K44" s="68"/>
      <c r="L44" s="68">
        <v>0</v>
      </c>
      <c r="M44" s="68">
        <v>0</v>
      </c>
    </row>
    <row r="45" spans="1:13" ht="15.75" x14ac:dyDescent="0.25">
      <c r="A45" s="96" t="s">
        <v>132</v>
      </c>
      <c r="B45" s="68" t="s">
        <v>304</v>
      </c>
      <c r="C45" s="68" t="s">
        <v>305</v>
      </c>
      <c r="D45" s="68">
        <v>30</v>
      </c>
      <c r="E45" s="68">
        <v>5</v>
      </c>
      <c r="F45" s="68">
        <v>150</v>
      </c>
      <c r="H45" s="68"/>
      <c r="I45" s="68" t="s">
        <v>284</v>
      </c>
      <c r="J45" s="68" t="s">
        <v>255</v>
      </c>
      <c r="K45" s="68">
        <v>2.5</v>
      </c>
      <c r="L45" s="68">
        <v>3.2</v>
      </c>
      <c r="M45" s="68">
        <v>8</v>
      </c>
    </row>
    <row r="46" spans="1:13" ht="15.75" x14ac:dyDescent="0.25">
      <c r="A46" s="95" t="s">
        <v>133</v>
      </c>
      <c r="B46" s="68" t="s">
        <v>311</v>
      </c>
      <c r="C46" s="68" t="s">
        <v>312</v>
      </c>
      <c r="D46" s="68">
        <v>80</v>
      </c>
      <c r="E46" s="68">
        <v>0.17</v>
      </c>
      <c r="F46" s="68">
        <v>13.600000000000001</v>
      </c>
      <c r="H46" s="68"/>
      <c r="I46" s="68" t="s">
        <v>285</v>
      </c>
      <c r="J46" s="68" t="s">
        <v>255</v>
      </c>
      <c r="K46" s="68">
        <v>7.5</v>
      </c>
      <c r="L46" s="68">
        <v>4.5</v>
      </c>
      <c r="M46" s="68">
        <v>33.75</v>
      </c>
    </row>
    <row r="47" spans="1:13" ht="15.75" x14ac:dyDescent="0.25">
      <c r="A47" s="95" t="s">
        <v>134</v>
      </c>
      <c r="B47" s="68" t="s">
        <v>314</v>
      </c>
      <c r="C47" s="68" t="s">
        <v>315</v>
      </c>
      <c r="D47" s="68">
        <v>2</v>
      </c>
      <c r="E47" s="68">
        <v>16.66</v>
      </c>
      <c r="F47" s="68">
        <v>33.32</v>
      </c>
      <c r="H47" s="68"/>
      <c r="I47" s="68" t="s">
        <v>290</v>
      </c>
      <c r="J47" s="68"/>
      <c r="K47" s="68"/>
      <c r="L47" s="68">
        <v>0</v>
      </c>
      <c r="M47" s="68">
        <v>0</v>
      </c>
    </row>
    <row r="48" spans="1:13" ht="15.75" x14ac:dyDescent="0.25">
      <c r="A48" s="95" t="s">
        <v>134</v>
      </c>
      <c r="B48" s="68" t="s">
        <v>316</v>
      </c>
      <c r="C48" s="68" t="s">
        <v>312</v>
      </c>
      <c r="D48" s="68">
        <v>600</v>
      </c>
      <c r="E48" s="68">
        <v>0.125</v>
      </c>
      <c r="F48" s="68">
        <v>75</v>
      </c>
      <c r="H48" s="68"/>
      <c r="I48" s="68" t="s">
        <v>291</v>
      </c>
      <c r="J48" s="68" t="s">
        <v>292</v>
      </c>
      <c r="K48" s="68">
        <v>150</v>
      </c>
      <c r="L48" s="68">
        <v>2.34</v>
      </c>
      <c r="M48" s="68">
        <v>351</v>
      </c>
    </row>
    <row r="49" spans="1:13" ht="15.75" x14ac:dyDescent="0.25">
      <c r="A49" s="95" t="s">
        <v>135</v>
      </c>
      <c r="B49" s="68" t="s">
        <v>561</v>
      </c>
      <c r="C49" s="68" t="s">
        <v>562</v>
      </c>
      <c r="D49" s="68">
        <v>1</v>
      </c>
      <c r="E49" s="68">
        <v>15.833333333333334</v>
      </c>
      <c r="F49" s="68">
        <v>15.833333333333334</v>
      </c>
      <c r="H49" s="68"/>
      <c r="I49" s="68" t="s">
        <v>296</v>
      </c>
      <c r="J49" s="68"/>
      <c r="K49" s="68"/>
      <c r="L49" s="68">
        <v>0</v>
      </c>
      <c r="M49" s="68">
        <v>0</v>
      </c>
    </row>
    <row r="50" spans="1:13" ht="15.75" x14ac:dyDescent="0.25">
      <c r="A50" s="96" t="s">
        <v>137</v>
      </c>
      <c r="B50" s="68" t="s">
        <v>323</v>
      </c>
      <c r="C50" s="68" t="s">
        <v>322</v>
      </c>
      <c r="D50" s="68">
        <v>2000</v>
      </c>
      <c r="E50" s="68">
        <v>0.03</v>
      </c>
      <c r="F50" s="68">
        <v>60</v>
      </c>
      <c r="H50" s="68"/>
      <c r="I50" s="68" t="s">
        <v>297</v>
      </c>
      <c r="J50" s="68" t="s">
        <v>298</v>
      </c>
      <c r="K50" s="68">
        <v>7</v>
      </c>
      <c r="L50" s="68">
        <v>6.26</v>
      </c>
      <c r="M50" s="68">
        <v>43.82</v>
      </c>
    </row>
    <row r="51" spans="1:13" ht="15.75" x14ac:dyDescent="0.25">
      <c r="A51" s="96" t="s">
        <v>137</v>
      </c>
      <c r="B51" s="68" t="s">
        <v>328</v>
      </c>
      <c r="C51" s="68" t="s">
        <v>329</v>
      </c>
      <c r="D51" s="68">
        <v>4</v>
      </c>
      <c r="E51" s="68">
        <v>5.833333333333333</v>
      </c>
      <c r="F51" s="68">
        <v>23.333333333333332</v>
      </c>
      <c r="H51" s="68"/>
      <c r="I51" s="68" t="s">
        <v>301</v>
      </c>
      <c r="J51" s="68"/>
      <c r="K51" s="68"/>
      <c r="L51" s="68">
        <v>0</v>
      </c>
      <c r="M51" s="68">
        <v>0</v>
      </c>
    </row>
    <row r="52" spans="1:13" ht="15.75" x14ac:dyDescent="0.25">
      <c r="A52" s="96" t="s">
        <v>138</v>
      </c>
      <c r="B52" s="68" t="s">
        <v>330</v>
      </c>
      <c r="C52" s="68" t="s">
        <v>206</v>
      </c>
      <c r="D52" s="68">
        <v>1.5</v>
      </c>
      <c r="E52" s="68">
        <v>6.5</v>
      </c>
      <c r="F52" s="68">
        <v>9.75</v>
      </c>
      <c r="H52" s="68"/>
      <c r="I52" s="68" t="s">
        <v>304</v>
      </c>
      <c r="J52" s="68" t="s">
        <v>305</v>
      </c>
      <c r="K52" s="68">
        <v>20</v>
      </c>
      <c r="L52" s="68">
        <v>5</v>
      </c>
      <c r="M52" s="68">
        <v>100</v>
      </c>
    </row>
    <row r="53" spans="1:13" ht="15.75" x14ac:dyDescent="0.25">
      <c r="A53" s="96" t="s">
        <v>138</v>
      </c>
      <c r="B53" s="68" t="s">
        <v>331</v>
      </c>
      <c r="C53" s="68" t="s">
        <v>271</v>
      </c>
      <c r="D53" s="68">
        <v>5</v>
      </c>
      <c r="E53" s="68">
        <v>5.5</v>
      </c>
      <c r="F53" s="68">
        <v>27.5</v>
      </c>
      <c r="H53" s="68"/>
      <c r="I53" s="68" t="s">
        <v>310</v>
      </c>
      <c r="J53" s="68"/>
      <c r="K53" s="68"/>
      <c r="L53" s="68">
        <v>0</v>
      </c>
      <c r="M53" s="68">
        <v>0</v>
      </c>
    </row>
    <row r="54" spans="1:13" ht="15.75" x14ac:dyDescent="0.25">
      <c r="A54" s="96" t="s">
        <v>139</v>
      </c>
      <c r="B54" s="68" t="s">
        <v>332</v>
      </c>
      <c r="C54" s="68" t="s">
        <v>333</v>
      </c>
      <c r="D54" s="68">
        <v>700</v>
      </c>
      <c r="E54" s="68">
        <v>2.3E-2</v>
      </c>
      <c r="F54" s="68">
        <v>16.100000000000001</v>
      </c>
      <c r="H54" s="68"/>
      <c r="I54" s="68" t="s">
        <v>311</v>
      </c>
      <c r="J54" s="68" t="s">
        <v>312</v>
      </c>
      <c r="K54" s="68">
        <v>230</v>
      </c>
      <c r="L54" s="68">
        <v>0.17</v>
      </c>
      <c r="M54" s="68">
        <v>39.1</v>
      </c>
    </row>
    <row r="55" spans="1:13" ht="15.75" x14ac:dyDescent="0.25">
      <c r="A55" s="96" t="s">
        <v>140</v>
      </c>
      <c r="B55" s="68" t="s">
        <v>334</v>
      </c>
      <c r="C55" s="68" t="s">
        <v>271</v>
      </c>
      <c r="D55" s="68">
        <v>2</v>
      </c>
      <c r="E55" s="68">
        <v>5.25</v>
      </c>
      <c r="F55" s="68">
        <v>10.5</v>
      </c>
      <c r="H55" s="68"/>
      <c r="I55" s="68" t="s">
        <v>314</v>
      </c>
      <c r="J55" s="68" t="s">
        <v>315</v>
      </c>
      <c r="K55" s="68">
        <v>1</v>
      </c>
      <c r="L55" s="68">
        <v>16.66</v>
      </c>
      <c r="M55" s="68">
        <v>16.66</v>
      </c>
    </row>
    <row r="56" spans="1:13" ht="15.75" x14ac:dyDescent="0.25">
      <c r="A56" s="96" t="s">
        <v>141</v>
      </c>
      <c r="B56" s="68" t="s">
        <v>344</v>
      </c>
      <c r="C56" s="68" t="s">
        <v>345</v>
      </c>
      <c r="D56" s="68">
        <v>1</v>
      </c>
      <c r="E56" s="68">
        <v>11.25</v>
      </c>
      <c r="F56" s="68">
        <v>11.25</v>
      </c>
      <c r="H56" s="68"/>
      <c r="I56" s="68" t="s">
        <v>316</v>
      </c>
      <c r="J56" s="68" t="s">
        <v>312</v>
      </c>
      <c r="K56" s="68">
        <v>950</v>
      </c>
      <c r="L56" s="68">
        <v>0.12</v>
      </c>
      <c r="M56" s="68">
        <v>114</v>
      </c>
    </row>
    <row r="57" spans="1:13" ht="15.75" x14ac:dyDescent="0.25">
      <c r="A57" s="96" t="s">
        <v>142</v>
      </c>
      <c r="B57" s="68" t="s">
        <v>346</v>
      </c>
      <c r="C57" s="68" t="s">
        <v>347</v>
      </c>
      <c r="D57" s="68">
        <v>1</v>
      </c>
      <c r="E57" s="68">
        <v>5.333333333333333</v>
      </c>
      <c r="F57" s="68">
        <v>5.333333333333333</v>
      </c>
      <c r="H57" s="68"/>
      <c r="I57" s="68" t="s">
        <v>318</v>
      </c>
      <c r="J57" s="68" t="s">
        <v>319</v>
      </c>
      <c r="K57" s="68">
        <v>700</v>
      </c>
      <c r="L57" s="68">
        <v>0.08</v>
      </c>
      <c r="M57" s="68">
        <v>56</v>
      </c>
    </row>
    <row r="58" spans="1:13" ht="15.75" x14ac:dyDescent="0.25">
      <c r="A58" s="96" t="s">
        <v>144</v>
      </c>
      <c r="B58" s="68" t="s">
        <v>348</v>
      </c>
      <c r="C58" s="68" t="s">
        <v>349</v>
      </c>
      <c r="D58" s="68">
        <v>1</v>
      </c>
      <c r="E58" s="68">
        <v>7.5</v>
      </c>
      <c r="F58" s="68">
        <v>7.5</v>
      </c>
      <c r="H58" s="68"/>
      <c r="I58" s="68" t="s">
        <v>328</v>
      </c>
      <c r="J58" s="68" t="s">
        <v>329</v>
      </c>
      <c r="K58" s="68">
        <v>12</v>
      </c>
      <c r="L58" s="68">
        <v>5.833333333333333</v>
      </c>
      <c r="M58" s="68">
        <v>70</v>
      </c>
    </row>
    <row r="59" spans="1:13" ht="15.75" x14ac:dyDescent="0.25">
      <c r="A59" s="96" t="s">
        <v>145</v>
      </c>
      <c r="B59" s="68" t="s">
        <v>368</v>
      </c>
      <c r="C59" s="68" t="s">
        <v>100</v>
      </c>
      <c r="D59" s="68">
        <v>16</v>
      </c>
      <c r="E59" s="68">
        <v>1.5819209039548023</v>
      </c>
      <c r="F59" s="68">
        <v>25.310734463276837</v>
      </c>
      <c r="H59" s="68"/>
      <c r="I59" s="68" t="s">
        <v>330</v>
      </c>
      <c r="J59" s="68" t="s">
        <v>206</v>
      </c>
      <c r="K59" s="68">
        <v>2</v>
      </c>
      <c r="L59" s="68">
        <v>6.5</v>
      </c>
      <c r="M59" s="68">
        <v>13</v>
      </c>
    </row>
    <row r="60" spans="1:13" ht="15.75" x14ac:dyDescent="0.25">
      <c r="A60" s="96" t="s">
        <v>145</v>
      </c>
      <c r="B60" s="68" t="s">
        <v>369</v>
      </c>
      <c r="C60" s="68" t="s">
        <v>100</v>
      </c>
      <c r="D60" s="68">
        <v>8</v>
      </c>
      <c r="E60" s="68">
        <v>1.4408602150537635</v>
      </c>
      <c r="F60" s="68">
        <v>11.526881720430108</v>
      </c>
      <c r="H60" s="68"/>
      <c r="I60" s="68" t="s">
        <v>331</v>
      </c>
      <c r="J60" s="68" t="s">
        <v>271</v>
      </c>
      <c r="K60" s="68">
        <v>4</v>
      </c>
      <c r="L60" s="68">
        <v>5.5</v>
      </c>
      <c r="M60" s="68">
        <v>22</v>
      </c>
    </row>
    <row r="61" spans="1:13" ht="15.75" x14ac:dyDescent="0.25">
      <c r="A61" s="96" t="s">
        <v>146</v>
      </c>
      <c r="B61" s="68" t="s">
        <v>371</v>
      </c>
      <c r="C61" s="68" t="s">
        <v>100</v>
      </c>
      <c r="D61" s="68">
        <v>25</v>
      </c>
      <c r="E61" s="68">
        <v>1</v>
      </c>
      <c r="F61" s="68">
        <v>25</v>
      </c>
      <c r="H61" s="68"/>
      <c r="I61" s="68" t="s">
        <v>334</v>
      </c>
      <c r="J61" s="68" t="s">
        <v>271</v>
      </c>
      <c r="K61" s="68">
        <v>20</v>
      </c>
      <c r="L61" s="68">
        <v>5.25</v>
      </c>
      <c r="M61" s="68">
        <v>105</v>
      </c>
    </row>
    <row r="62" spans="1:13" ht="15.75" x14ac:dyDescent="0.25">
      <c r="A62" s="96" t="s">
        <v>146</v>
      </c>
      <c r="B62" s="68" t="s">
        <v>372</v>
      </c>
      <c r="C62" s="68" t="s">
        <v>100</v>
      </c>
      <c r="D62" s="68">
        <v>17</v>
      </c>
      <c r="E62" s="68">
        <v>0.7142857142857143</v>
      </c>
      <c r="F62" s="68">
        <v>12.142857142857142</v>
      </c>
      <c r="H62" s="68"/>
      <c r="I62" s="68" t="s">
        <v>335</v>
      </c>
      <c r="J62" s="68" t="s">
        <v>333</v>
      </c>
      <c r="K62" s="68">
        <v>1505</v>
      </c>
      <c r="L62" s="68">
        <v>0.06</v>
      </c>
      <c r="M62" s="68">
        <v>90.3</v>
      </c>
    </row>
    <row r="63" spans="1:13" ht="15.75" x14ac:dyDescent="0.25">
      <c r="A63" s="95" t="s">
        <v>147</v>
      </c>
      <c r="B63" s="68" t="s">
        <v>373</v>
      </c>
      <c r="C63" s="68" t="s">
        <v>100</v>
      </c>
      <c r="D63" s="68">
        <v>3</v>
      </c>
      <c r="E63" s="68">
        <v>1.5555555555555556</v>
      </c>
      <c r="F63" s="68">
        <v>4.666666666666667</v>
      </c>
      <c r="H63" s="68"/>
      <c r="I63" s="68" t="s">
        <v>563</v>
      </c>
      <c r="J63" s="68" t="s">
        <v>564</v>
      </c>
      <c r="K63" s="68">
        <v>100</v>
      </c>
      <c r="L63" s="68">
        <v>0.1</v>
      </c>
      <c r="M63" s="68">
        <v>10</v>
      </c>
    </row>
    <row r="64" spans="1:13" ht="15.75" x14ac:dyDescent="0.25">
      <c r="A64" s="95" t="s">
        <v>149</v>
      </c>
      <c r="B64" s="68" t="s">
        <v>377</v>
      </c>
      <c r="C64" s="68" t="s">
        <v>100</v>
      </c>
      <c r="D64" s="68">
        <v>10</v>
      </c>
      <c r="E64" s="68">
        <v>0.88888888888888884</v>
      </c>
      <c r="F64" s="68">
        <v>8.8888888888888893</v>
      </c>
      <c r="H64" s="68"/>
      <c r="I64" s="68" t="s">
        <v>565</v>
      </c>
      <c r="J64" s="68"/>
      <c r="K64" s="68">
        <v>350</v>
      </c>
      <c r="L64" s="68">
        <v>0.36</v>
      </c>
      <c r="M64" s="68">
        <v>126</v>
      </c>
    </row>
    <row r="65" spans="1:13" ht="15.75" x14ac:dyDescent="0.25">
      <c r="A65" s="95" t="s">
        <v>149</v>
      </c>
      <c r="B65" s="68" t="s">
        <v>378</v>
      </c>
      <c r="C65" s="68" t="s">
        <v>100</v>
      </c>
      <c r="D65" s="68">
        <v>5</v>
      </c>
      <c r="E65" s="68">
        <v>4</v>
      </c>
      <c r="F65" s="68">
        <v>20</v>
      </c>
      <c r="H65" s="68"/>
      <c r="I65" s="68" t="s">
        <v>343</v>
      </c>
      <c r="J65" s="68"/>
      <c r="K65" s="68"/>
      <c r="L65" s="68">
        <v>0</v>
      </c>
      <c r="M65" s="68">
        <v>0</v>
      </c>
    </row>
    <row r="66" spans="1:13" ht="15.75" x14ac:dyDescent="0.25">
      <c r="A66" s="95" t="s">
        <v>150</v>
      </c>
      <c r="B66" s="68" t="s">
        <v>379</v>
      </c>
      <c r="C66" s="68" t="s">
        <v>100</v>
      </c>
      <c r="D66" s="68">
        <v>6.5</v>
      </c>
      <c r="E66" s="68">
        <v>2.8058361391694726</v>
      </c>
      <c r="F66" s="68">
        <v>18.237934904601573</v>
      </c>
      <c r="H66" s="68"/>
      <c r="I66" s="68" t="s">
        <v>344</v>
      </c>
      <c r="J66" s="68" t="s">
        <v>345</v>
      </c>
      <c r="K66" s="68">
        <v>1</v>
      </c>
      <c r="L66" s="68">
        <v>11.25</v>
      </c>
      <c r="M66" s="68">
        <v>11.25</v>
      </c>
    </row>
    <row r="67" spans="1:13" ht="15.75" x14ac:dyDescent="0.25">
      <c r="A67" s="95" t="s">
        <v>150</v>
      </c>
      <c r="B67" s="68" t="s">
        <v>382</v>
      </c>
      <c r="C67" s="68" t="s">
        <v>100</v>
      </c>
      <c r="D67" s="68">
        <v>20</v>
      </c>
      <c r="E67" s="68">
        <v>0.93006993006993011</v>
      </c>
      <c r="F67" s="68">
        <v>18.601398601398603</v>
      </c>
      <c r="H67" s="68"/>
      <c r="I67" s="68" t="s">
        <v>348</v>
      </c>
      <c r="J67" s="68" t="s">
        <v>349</v>
      </c>
      <c r="K67" s="68">
        <v>1</v>
      </c>
      <c r="L67" s="68">
        <v>7.5</v>
      </c>
      <c r="M67" s="68">
        <v>7.5</v>
      </c>
    </row>
    <row r="68" spans="1:13" ht="15.75" x14ac:dyDescent="0.25">
      <c r="A68" s="96" t="s">
        <v>151</v>
      </c>
      <c r="B68" s="68" t="s">
        <v>383</v>
      </c>
      <c r="C68" s="68" t="s">
        <v>100</v>
      </c>
      <c r="D68" s="68">
        <v>50</v>
      </c>
      <c r="E68" s="68">
        <v>1.1000000000000001</v>
      </c>
      <c r="F68" s="68">
        <v>55.000000000000007</v>
      </c>
      <c r="H68" s="68"/>
      <c r="I68" s="68" t="s">
        <v>368</v>
      </c>
      <c r="J68" s="68" t="s">
        <v>100</v>
      </c>
      <c r="K68" s="68">
        <v>5</v>
      </c>
      <c r="L68" s="68">
        <v>1.5819209039548023</v>
      </c>
      <c r="M68" s="68">
        <v>7.9096045197740121</v>
      </c>
    </row>
    <row r="69" spans="1:13" ht="15.75" x14ac:dyDescent="0.25">
      <c r="A69" s="95" t="s">
        <v>152</v>
      </c>
      <c r="B69" s="68" t="s">
        <v>384</v>
      </c>
      <c r="C69" s="68" t="s">
        <v>100</v>
      </c>
      <c r="D69" s="68">
        <v>10</v>
      </c>
      <c r="E69" s="68">
        <v>0.967741935483871</v>
      </c>
      <c r="F69" s="68">
        <v>9.67741935483871</v>
      </c>
      <c r="H69" s="68"/>
      <c r="I69" s="68" t="s">
        <v>371</v>
      </c>
      <c r="J69" s="68" t="s">
        <v>100</v>
      </c>
      <c r="K69" s="68">
        <v>10</v>
      </c>
      <c r="L69" s="68">
        <v>1</v>
      </c>
      <c r="M69" s="68">
        <v>10</v>
      </c>
    </row>
    <row r="70" spans="1:13" ht="15.75" x14ac:dyDescent="0.25">
      <c r="A70" s="95" t="s">
        <v>154</v>
      </c>
      <c r="B70" s="68" t="s">
        <v>385</v>
      </c>
      <c r="C70" s="68" t="s">
        <v>100</v>
      </c>
      <c r="D70" s="68">
        <v>12</v>
      </c>
      <c r="E70" s="68">
        <v>2.106741573033708</v>
      </c>
      <c r="F70" s="68">
        <v>25.280898876404496</v>
      </c>
      <c r="H70" s="68"/>
      <c r="I70" s="68" t="s">
        <v>372</v>
      </c>
      <c r="J70" s="68" t="s">
        <v>100</v>
      </c>
      <c r="K70" s="68">
        <v>17</v>
      </c>
      <c r="L70" s="68">
        <v>0.53333333333333333</v>
      </c>
      <c r="M70" s="68">
        <v>9.0666666666666664</v>
      </c>
    </row>
    <row r="71" spans="1:13" ht="15.75" x14ac:dyDescent="0.25">
      <c r="A71" s="95" t="s">
        <v>155</v>
      </c>
      <c r="B71" s="68" t="s">
        <v>386</v>
      </c>
      <c r="C71" s="68" t="s">
        <v>100</v>
      </c>
      <c r="D71" s="68">
        <v>50</v>
      </c>
      <c r="E71" s="68">
        <v>1.54</v>
      </c>
      <c r="F71" s="68">
        <v>77</v>
      </c>
      <c r="H71" s="68"/>
      <c r="I71" s="68" t="s">
        <v>373</v>
      </c>
      <c r="J71" s="68" t="s">
        <v>100</v>
      </c>
      <c r="K71" s="68">
        <v>2</v>
      </c>
      <c r="L71" s="68">
        <v>1.7142857142857142</v>
      </c>
      <c r="M71" s="68">
        <v>3.4285714285714284</v>
      </c>
    </row>
    <row r="72" spans="1:13" ht="15.75" x14ac:dyDescent="0.25">
      <c r="A72" s="95" t="s">
        <v>157</v>
      </c>
      <c r="B72" s="68" t="s">
        <v>594</v>
      </c>
      <c r="C72" s="68" t="s">
        <v>100</v>
      </c>
      <c r="D72" s="68">
        <v>27</v>
      </c>
      <c r="E72" s="68">
        <v>1.25</v>
      </c>
      <c r="F72" s="68">
        <v>33.75</v>
      </c>
      <c r="H72" s="68"/>
      <c r="I72" s="68" t="s">
        <v>377</v>
      </c>
      <c r="J72" s="68" t="s">
        <v>100</v>
      </c>
      <c r="K72" s="68">
        <v>8</v>
      </c>
      <c r="L72" s="68">
        <v>0.88888888888888884</v>
      </c>
      <c r="M72" s="68">
        <v>7.1111111111111107</v>
      </c>
    </row>
    <row r="73" spans="1:13" ht="15.75" x14ac:dyDescent="0.25">
      <c r="A73" s="96" t="s">
        <v>158</v>
      </c>
      <c r="B73" s="68" t="s">
        <v>391</v>
      </c>
      <c r="C73" s="68" t="s">
        <v>100</v>
      </c>
      <c r="D73" s="68">
        <v>5</v>
      </c>
      <c r="E73" s="68">
        <v>1</v>
      </c>
      <c r="F73" s="68">
        <v>5</v>
      </c>
      <c r="H73" s="68"/>
      <c r="I73" s="68" t="s">
        <v>378</v>
      </c>
      <c r="J73" s="68" t="s">
        <v>100</v>
      </c>
      <c r="K73" s="68">
        <v>2</v>
      </c>
      <c r="L73" s="68">
        <v>4</v>
      </c>
      <c r="M73" s="68">
        <v>8</v>
      </c>
    </row>
    <row r="74" spans="1:13" ht="15.75" x14ac:dyDescent="0.25">
      <c r="A74" s="96" t="s">
        <v>159</v>
      </c>
      <c r="B74" s="68" t="s">
        <v>393</v>
      </c>
      <c r="C74" s="68" t="s">
        <v>100</v>
      </c>
      <c r="D74" s="68">
        <v>8</v>
      </c>
      <c r="E74" s="68">
        <v>1.5</v>
      </c>
      <c r="F74" s="68">
        <v>12</v>
      </c>
      <c r="H74" s="68"/>
      <c r="I74" s="68" t="s">
        <v>379</v>
      </c>
      <c r="J74" s="68" t="s">
        <v>100</v>
      </c>
      <c r="K74" s="68">
        <v>3</v>
      </c>
      <c r="L74" s="68">
        <v>2.6666666666666665</v>
      </c>
      <c r="M74" s="68">
        <v>8</v>
      </c>
    </row>
    <row r="75" spans="1:13" ht="15.75" x14ac:dyDescent="0.25">
      <c r="A75" s="96" t="s">
        <v>160</v>
      </c>
      <c r="B75" s="68" t="s">
        <v>394</v>
      </c>
      <c r="C75" s="68" t="s">
        <v>381</v>
      </c>
      <c r="D75" s="68">
        <v>2</v>
      </c>
      <c r="E75" s="68">
        <v>28</v>
      </c>
      <c r="F75" s="68">
        <v>56</v>
      </c>
      <c r="H75" s="68"/>
      <c r="I75" s="68" t="s">
        <v>590</v>
      </c>
      <c r="J75" s="68" t="s">
        <v>100</v>
      </c>
      <c r="K75" s="68">
        <v>15</v>
      </c>
      <c r="L75" s="68">
        <v>1.2</v>
      </c>
      <c r="M75" s="68">
        <v>18</v>
      </c>
    </row>
    <row r="76" spans="1:13" ht="15.75" x14ac:dyDescent="0.25">
      <c r="A76" s="96" t="s">
        <v>161</v>
      </c>
      <c r="B76" s="68"/>
      <c r="C76" s="68"/>
      <c r="D76" s="68" t="s">
        <v>576</v>
      </c>
      <c r="E76" s="68"/>
      <c r="F76" s="68">
        <v>2431.0934421241241</v>
      </c>
      <c r="H76" s="68"/>
      <c r="I76" s="68" t="s">
        <v>408</v>
      </c>
      <c r="J76" s="68" t="s">
        <v>100</v>
      </c>
      <c r="K76" s="68">
        <v>8</v>
      </c>
      <c r="L76" s="68">
        <v>1.9</v>
      </c>
      <c r="M76" s="68">
        <v>15.2</v>
      </c>
    </row>
    <row r="77" spans="1:13" ht="15.75" x14ac:dyDescent="0.25">
      <c r="A77" s="36" t="s">
        <v>162</v>
      </c>
      <c r="H77" s="68"/>
      <c r="I77" s="68" t="s">
        <v>382</v>
      </c>
      <c r="J77" s="68" t="s">
        <v>100</v>
      </c>
      <c r="K77" s="68">
        <v>15</v>
      </c>
      <c r="L77" s="68">
        <v>0.93006993006993011</v>
      </c>
      <c r="M77" s="68">
        <v>13.951048951048952</v>
      </c>
    </row>
    <row r="78" spans="1:13" ht="15.75" x14ac:dyDescent="0.25">
      <c r="A78" s="36" t="s">
        <v>162</v>
      </c>
      <c r="H78" s="68"/>
      <c r="I78" s="68" t="s">
        <v>383</v>
      </c>
      <c r="J78" s="68" t="s">
        <v>100</v>
      </c>
      <c r="K78" s="68">
        <v>45</v>
      </c>
      <c r="L78" s="68">
        <v>1.1000000000000001</v>
      </c>
      <c r="M78" s="68">
        <v>49.500000000000007</v>
      </c>
    </row>
    <row r="79" spans="1:13" ht="15.75" x14ac:dyDescent="0.25">
      <c r="A79" s="36" t="s">
        <v>163</v>
      </c>
      <c r="H79" s="68"/>
      <c r="I79" s="68" t="s">
        <v>386</v>
      </c>
      <c r="J79" s="68" t="s">
        <v>100</v>
      </c>
      <c r="K79" s="68">
        <v>46</v>
      </c>
      <c r="L79" s="68">
        <v>1.54</v>
      </c>
      <c r="M79" s="68">
        <v>70.84</v>
      </c>
    </row>
    <row r="80" spans="1:13" ht="15.75" x14ac:dyDescent="0.25">
      <c r="A80" s="36" t="s">
        <v>164</v>
      </c>
      <c r="H80" s="68"/>
      <c r="I80" s="68" t="s">
        <v>591</v>
      </c>
      <c r="J80" s="68" t="s">
        <v>100</v>
      </c>
      <c r="K80" s="68">
        <v>20</v>
      </c>
      <c r="L80" s="68">
        <v>1.25</v>
      </c>
      <c r="M80" s="68">
        <v>25</v>
      </c>
    </row>
    <row r="81" spans="1:13" ht="15.75" x14ac:dyDescent="0.25">
      <c r="A81" s="36" t="s">
        <v>165</v>
      </c>
      <c r="H81" s="68"/>
      <c r="I81" s="68" t="s">
        <v>389</v>
      </c>
      <c r="J81" s="68" t="s">
        <v>100</v>
      </c>
      <c r="K81" s="68">
        <v>2</v>
      </c>
      <c r="L81" s="68">
        <v>10</v>
      </c>
      <c r="M81" s="68">
        <v>20</v>
      </c>
    </row>
    <row r="82" spans="1:13" ht="15.75" x14ac:dyDescent="0.25">
      <c r="A82" s="36" t="s">
        <v>167</v>
      </c>
      <c r="H82" s="68"/>
      <c r="I82" s="68" t="s">
        <v>391</v>
      </c>
      <c r="J82" s="68" t="s">
        <v>100</v>
      </c>
      <c r="K82" s="68">
        <v>8</v>
      </c>
      <c r="L82" s="68">
        <v>1</v>
      </c>
      <c r="M82" s="68">
        <v>8</v>
      </c>
    </row>
    <row r="83" spans="1:13" ht="15.75" x14ac:dyDescent="0.25">
      <c r="A83" s="36" t="s">
        <v>167</v>
      </c>
      <c r="H83" s="68"/>
      <c r="I83" s="68"/>
      <c r="J83" s="68"/>
      <c r="K83" s="68"/>
      <c r="L83" s="68" t="s">
        <v>576</v>
      </c>
      <c r="M83" s="68">
        <v>2992.3184020105059</v>
      </c>
    </row>
    <row r="84" spans="1:13" ht="15.75" x14ac:dyDescent="0.25">
      <c r="A84" s="36" t="s">
        <v>168</v>
      </c>
    </row>
    <row r="85" spans="1:13" ht="15.75" x14ac:dyDescent="0.25">
      <c r="A85" s="36" t="s">
        <v>169</v>
      </c>
    </row>
    <row r="86" spans="1:13" ht="15.75" x14ac:dyDescent="0.25">
      <c r="A86" s="36" t="s">
        <v>170</v>
      </c>
    </row>
    <row r="87" spans="1:13" ht="15.75" x14ac:dyDescent="0.25">
      <c r="A87" s="36" t="s">
        <v>171</v>
      </c>
    </row>
    <row r="88" spans="1:13" ht="15.75" x14ac:dyDescent="0.25">
      <c r="A88" s="36" t="s">
        <v>172</v>
      </c>
    </row>
    <row r="89" spans="1:13" ht="15.75" x14ac:dyDescent="0.25">
      <c r="A89" s="36" t="s">
        <v>173</v>
      </c>
    </row>
    <row r="90" spans="1:13" ht="15.75" x14ac:dyDescent="0.25">
      <c r="A90" s="36" t="s">
        <v>174</v>
      </c>
    </row>
    <row r="91" spans="1:13" ht="15.75" x14ac:dyDescent="0.25">
      <c r="A91" s="36" t="s">
        <v>176</v>
      </c>
    </row>
    <row r="92" spans="1:13" ht="15.75" x14ac:dyDescent="0.25">
      <c r="A92" s="36" t="s">
        <v>177</v>
      </c>
    </row>
    <row r="93" spans="1:13" ht="15.75" x14ac:dyDescent="0.25">
      <c r="A93" s="36" t="s">
        <v>178</v>
      </c>
    </row>
    <row r="94" spans="1:13" ht="15.75" x14ac:dyDescent="0.25">
      <c r="A94" s="36" t="s">
        <v>178</v>
      </c>
    </row>
    <row r="95" spans="1:13" ht="15.75" x14ac:dyDescent="0.25">
      <c r="A95" s="36" t="s">
        <v>180</v>
      </c>
    </row>
    <row r="96" spans="1:13" ht="15.75" x14ac:dyDescent="0.25">
      <c r="A96" s="36" t="s">
        <v>181</v>
      </c>
    </row>
    <row r="97" spans="1:1" ht="15.75" x14ac:dyDescent="0.25">
      <c r="A97" s="36" t="s">
        <v>182</v>
      </c>
    </row>
    <row r="98" spans="1:1" ht="15.75" x14ac:dyDescent="0.25">
      <c r="A98" s="36" t="s">
        <v>183</v>
      </c>
    </row>
    <row r="99" spans="1:1" ht="15.75" x14ac:dyDescent="0.25">
      <c r="A99" s="36" t="s">
        <v>183</v>
      </c>
    </row>
    <row r="100" spans="1:1" ht="15.75" x14ac:dyDescent="0.25">
      <c r="A100" s="36" t="s">
        <v>185</v>
      </c>
    </row>
    <row r="101" spans="1:1" ht="15.75" x14ac:dyDescent="0.25">
      <c r="A101" s="36" t="s">
        <v>186</v>
      </c>
    </row>
    <row r="102" spans="1:1" ht="15.75" x14ac:dyDescent="0.25">
      <c r="A102" s="36" t="s">
        <v>187</v>
      </c>
    </row>
    <row r="103" spans="1:1" ht="15.75" x14ac:dyDescent="0.25">
      <c r="A103" s="36" t="s">
        <v>189</v>
      </c>
    </row>
    <row r="104" spans="1:1" ht="15.75" x14ac:dyDescent="0.25">
      <c r="A104" s="36" t="s">
        <v>190</v>
      </c>
    </row>
    <row r="105" spans="1:1" ht="15.75" x14ac:dyDescent="0.25">
      <c r="A105" s="36" t="s">
        <v>191</v>
      </c>
    </row>
    <row r="106" spans="1:1" ht="15.75" x14ac:dyDescent="0.25">
      <c r="A106" s="36" t="s">
        <v>192</v>
      </c>
    </row>
    <row r="107" spans="1:1" ht="15.75" x14ac:dyDescent="0.25">
      <c r="A107" s="36" t="s">
        <v>552</v>
      </c>
    </row>
    <row r="108" spans="1:1" ht="15.75" x14ac:dyDescent="0.25">
      <c r="A108" s="36" t="s">
        <v>193</v>
      </c>
    </row>
    <row r="109" spans="1:1" ht="15.75" x14ac:dyDescent="0.25">
      <c r="A109" s="36" t="s">
        <v>193</v>
      </c>
    </row>
    <row r="110" spans="1:1" ht="15.75" x14ac:dyDescent="0.25">
      <c r="A110" s="36" t="s">
        <v>195</v>
      </c>
    </row>
    <row r="111" spans="1:1" ht="15.75" x14ac:dyDescent="0.25">
      <c r="A111" s="36" t="s">
        <v>196</v>
      </c>
    </row>
    <row r="112" spans="1:1" ht="15.75" x14ac:dyDescent="0.25">
      <c r="A112" s="36" t="s">
        <v>198</v>
      </c>
    </row>
    <row r="113" spans="1:1" ht="15.75" x14ac:dyDescent="0.25">
      <c r="A113" s="36" t="s">
        <v>199</v>
      </c>
    </row>
    <row r="114" spans="1:1" ht="15.75" x14ac:dyDescent="0.25">
      <c r="A114" s="36" t="s">
        <v>199</v>
      </c>
    </row>
    <row r="115" spans="1:1" ht="15.75" x14ac:dyDescent="0.25">
      <c r="A115" s="36" t="s">
        <v>201</v>
      </c>
    </row>
    <row r="116" spans="1:1" ht="15.75" x14ac:dyDescent="0.25">
      <c r="A116" s="36" t="s">
        <v>203</v>
      </c>
    </row>
    <row r="117" spans="1:1" ht="15.75" x14ac:dyDescent="0.25">
      <c r="A117" s="36" t="s">
        <v>201</v>
      </c>
    </row>
    <row r="118" spans="1:1" ht="15.75" x14ac:dyDescent="0.25">
      <c r="A118" s="36" t="s">
        <v>201</v>
      </c>
    </row>
    <row r="119" spans="1:1" ht="15.75" x14ac:dyDescent="0.25">
      <c r="A119" s="36" t="s">
        <v>201</v>
      </c>
    </row>
    <row r="120" spans="1:1" ht="15.75" x14ac:dyDescent="0.25">
      <c r="A120" s="36" t="s">
        <v>205</v>
      </c>
    </row>
    <row r="121" spans="1:1" ht="15.75" x14ac:dyDescent="0.25">
      <c r="A121" s="36" t="s">
        <v>207</v>
      </c>
    </row>
    <row r="122" spans="1:1" ht="15.75" x14ac:dyDescent="0.25">
      <c r="A122" s="36" t="s">
        <v>207</v>
      </c>
    </row>
    <row r="123" spans="1:1" ht="15.75" x14ac:dyDescent="0.25">
      <c r="A123" s="36" t="s">
        <v>207</v>
      </c>
    </row>
    <row r="124" spans="1:1" ht="15.75" x14ac:dyDescent="0.25">
      <c r="A124" s="36" t="s">
        <v>208</v>
      </c>
    </row>
    <row r="125" spans="1:1" ht="15.75" x14ac:dyDescent="0.25">
      <c r="A125" s="36" t="s">
        <v>210</v>
      </c>
    </row>
    <row r="126" spans="1:1" ht="15.75" x14ac:dyDescent="0.25">
      <c r="A126" s="36" t="s">
        <v>211</v>
      </c>
    </row>
    <row r="127" spans="1:1" ht="15.75" x14ac:dyDescent="0.25">
      <c r="A127" s="36" t="s">
        <v>211</v>
      </c>
    </row>
    <row r="128" spans="1:1" ht="15.75" x14ac:dyDescent="0.25">
      <c r="A128" s="36" t="s">
        <v>213</v>
      </c>
    </row>
    <row r="129" spans="1:1" ht="16.5" thickBot="1" x14ac:dyDescent="0.3">
      <c r="A129" s="41" t="s">
        <v>214</v>
      </c>
    </row>
    <row r="130" spans="1:1" ht="15.75" x14ac:dyDescent="0.25">
      <c r="A130" s="42" t="s">
        <v>215</v>
      </c>
    </row>
    <row r="131" spans="1:1" ht="15.75" x14ac:dyDescent="0.25">
      <c r="A131" s="33" t="s">
        <v>216</v>
      </c>
    </row>
    <row r="132" spans="1:1" ht="15.75" x14ac:dyDescent="0.25">
      <c r="A132" s="33" t="s">
        <v>216</v>
      </c>
    </row>
    <row r="133" spans="1:1" ht="15.75" x14ac:dyDescent="0.25">
      <c r="A133" s="33" t="s">
        <v>217</v>
      </c>
    </row>
    <row r="134" spans="1:1" ht="15.75" x14ac:dyDescent="0.25">
      <c r="A134" s="33" t="s">
        <v>218</v>
      </c>
    </row>
    <row r="135" spans="1:1" ht="15.75" x14ac:dyDescent="0.25">
      <c r="A135" s="33" t="s">
        <v>218</v>
      </c>
    </row>
    <row r="136" spans="1:1" ht="15.75" x14ac:dyDescent="0.25">
      <c r="A136" s="33" t="s">
        <v>219</v>
      </c>
    </row>
    <row r="137" spans="1:1" ht="15.75" x14ac:dyDescent="0.25">
      <c r="A137" s="33" t="s">
        <v>219</v>
      </c>
    </row>
    <row r="138" spans="1:1" ht="15.75" x14ac:dyDescent="0.25">
      <c r="A138" s="33" t="s">
        <v>220</v>
      </c>
    </row>
    <row r="139" spans="1:1" ht="15.75" x14ac:dyDescent="0.25">
      <c r="A139" s="33" t="s">
        <v>221</v>
      </c>
    </row>
    <row r="140" spans="1:1" ht="15.75" x14ac:dyDescent="0.25">
      <c r="A140" s="33" t="s">
        <v>221</v>
      </c>
    </row>
    <row r="141" spans="1:1" ht="15.75" x14ac:dyDescent="0.25">
      <c r="A141" s="33" t="s">
        <v>222</v>
      </c>
    </row>
    <row r="142" spans="1:1" ht="15.75" x14ac:dyDescent="0.25">
      <c r="A142" s="33" t="s">
        <v>222</v>
      </c>
    </row>
    <row r="143" spans="1:1" ht="15.75" x14ac:dyDescent="0.25">
      <c r="A143" s="33" t="s">
        <v>223</v>
      </c>
    </row>
    <row r="144" spans="1:1" ht="15.75" x14ac:dyDescent="0.25">
      <c r="A144" s="33" t="s">
        <v>223</v>
      </c>
    </row>
    <row r="145" spans="1:1" ht="15.75" x14ac:dyDescent="0.25">
      <c r="A145" s="33" t="s">
        <v>224</v>
      </c>
    </row>
    <row r="146" spans="1:1" ht="15.75" x14ac:dyDescent="0.25">
      <c r="A146" s="33" t="s">
        <v>224</v>
      </c>
    </row>
    <row r="147" spans="1:1" ht="15.75" x14ac:dyDescent="0.25">
      <c r="A147" s="33" t="s">
        <v>225</v>
      </c>
    </row>
    <row r="148" spans="1:1" ht="15.75" x14ac:dyDescent="0.25">
      <c r="A148" s="33" t="s">
        <v>226</v>
      </c>
    </row>
    <row r="149" spans="1:1" ht="15.75" x14ac:dyDescent="0.25">
      <c r="A149" s="33" t="s">
        <v>227</v>
      </c>
    </row>
    <row r="150" spans="1:1" ht="15.75" x14ac:dyDescent="0.25">
      <c r="A150" s="33" t="s">
        <v>228</v>
      </c>
    </row>
    <row r="151" spans="1:1" ht="15.75" x14ac:dyDescent="0.25">
      <c r="A151" s="33" t="s">
        <v>228</v>
      </c>
    </row>
    <row r="152" spans="1:1" ht="15.75" x14ac:dyDescent="0.25">
      <c r="A152" s="33" t="s">
        <v>229</v>
      </c>
    </row>
    <row r="153" spans="1:1" ht="15.75" x14ac:dyDescent="0.25">
      <c r="A153" s="33" t="s">
        <v>229</v>
      </c>
    </row>
    <row r="154" spans="1:1" ht="15.75" x14ac:dyDescent="0.25">
      <c r="A154" s="33" t="s">
        <v>229</v>
      </c>
    </row>
    <row r="155" spans="1:1" ht="15.75" x14ac:dyDescent="0.25">
      <c r="A155" s="33" t="s">
        <v>230</v>
      </c>
    </row>
    <row r="156" spans="1:1" ht="15.75" x14ac:dyDescent="0.25">
      <c r="A156" s="33" t="s">
        <v>232</v>
      </c>
    </row>
    <row r="157" spans="1:1" ht="15.75" x14ac:dyDescent="0.25">
      <c r="A157" s="33" t="s">
        <v>232</v>
      </c>
    </row>
    <row r="158" spans="1:1" ht="15.75" x14ac:dyDescent="0.25">
      <c r="A158" s="33" t="s">
        <v>233</v>
      </c>
    </row>
    <row r="159" spans="1:1" ht="15.75" x14ac:dyDescent="0.25">
      <c r="A159" s="33" t="s">
        <v>234</v>
      </c>
    </row>
    <row r="160" spans="1:1" ht="15.75" x14ac:dyDescent="0.25">
      <c r="A160" s="33" t="s">
        <v>234</v>
      </c>
    </row>
    <row r="161" spans="1:1" ht="15.75" x14ac:dyDescent="0.25">
      <c r="A161" s="33" t="s">
        <v>235</v>
      </c>
    </row>
    <row r="162" spans="1:1" ht="15.75" x14ac:dyDescent="0.25">
      <c r="A162" s="33" t="s">
        <v>236</v>
      </c>
    </row>
    <row r="163" spans="1:1" ht="15.75" x14ac:dyDescent="0.25">
      <c r="A163" s="33" t="s">
        <v>553</v>
      </c>
    </row>
    <row r="164" spans="1:1" ht="15.75" x14ac:dyDescent="0.25">
      <c r="A164" s="33" t="s">
        <v>553</v>
      </c>
    </row>
    <row r="165" spans="1:1" ht="15.75" x14ac:dyDescent="0.25">
      <c r="A165" s="33" t="s">
        <v>238</v>
      </c>
    </row>
    <row r="166" spans="1:1" ht="15.75" x14ac:dyDescent="0.25">
      <c r="A166" s="33" t="s">
        <v>239</v>
      </c>
    </row>
    <row r="167" spans="1:1" ht="15.75" x14ac:dyDescent="0.25">
      <c r="A167" s="33" t="s">
        <v>240</v>
      </c>
    </row>
    <row r="168" spans="1:1" ht="15.75" x14ac:dyDescent="0.25">
      <c r="A168" s="33" t="s">
        <v>241</v>
      </c>
    </row>
    <row r="169" spans="1:1" ht="15.75" x14ac:dyDescent="0.25">
      <c r="A169" s="33" t="s">
        <v>242</v>
      </c>
    </row>
    <row r="170" spans="1:1" ht="15.75" x14ac:dyDescent="0.25">
      <c r="A170" s="33" t="s">
        <v>242</v>
      </c>
    </row>
    <row r="171" spans="1:1" ht="15.75" x14ac:dyDescent="0.25">
      <c r="A171" s="33" t="s">
        <v>243</v>
      </c>
    </row>
    <row r="172" spans="1:1" ht="15.75" x14ac:dyDescent="0.25">
      <c r="A172" s="33" t="s">
        <v>243</v>
      </c>
    </row>
    <row r="173" spans="1:1" ht="15.75" x14ac:dyDescent="0.25">
      <c r="A173" s="33" t="s">
        <v>244</v>
      </c>
    </row>
    <row r="174" spans="1:1" ht="15.75" x14ac:dyDescent="0.25">
      <c r="A174" s="33" t="s">
        <v>554</v>
      </c>
    </row>
    <row r="175" spans="1:1" ht="15.75" x14ac:dyDescent="0.25">
      <c r="A175" s="33" t="s">
        <v>245</v>
      </c>
    </row>
    <row r="176" spans="1:1" ht="15.75" x14ac:dyDescent="0.25">
      <c r="A176" s="33" t="s">
        <v>245</v>
      </c>
    </row>
    <row r="177" spans="1:1" ht="15.75" x14ac:dyDescent="0.25">
      <c r="A177" s="33" t="s">
        <v>246</v>
      </c>
    </row>
    <row r="178" spans="1:1" ht="15.75" x14ac:dyDescent="0.25">
      <c r="A178" s="33" t="s">
        <v>247</v>
      </c>
    </row>
    <row r="179" spans="1:1" ht="15.75" x14ac:dyDescent="0.25">
      <c r="A179" s="33" t="s">
        <v>247</v>
      </c>
    </row>
    <row r="180" spans="1:1" ht="15.75" x14ac:dyDescent="0.25">
      <c r="A180" s="33" t="s">
        <v>248</v>
      </c>
    </row>
    <row r="181" spans="1:1" ht="16.5" thickBot="1" x14ac:dyDescent="0.3">
      <c r="A181" s="32"/>
    </row>
    <row r="182" spans="1:1" ht="15.75" x14ac:dyDescent="0.25">
      <c r="A182" s="43" t="s">
        <v>249</v>
      </c>
    </row>
    <row r="183" spans="1:1" ht="15.75" x14ac:dyDescent="0.25">
      <c r="A183" s="33" t="s">
        <v>250</v>
      </c>
    </row>
    <row r="184" spans="1:1" ht="15.75" x14ac:dyDescent="0.25">
      <c r="A184" s="33" t="s">
        <v>250</v>
      </c>
    </row>
    <row r="185" spans="1:1" ht="15.75" x14ac:dyDescent="0.25">
      <c r="A185" s="44" t="s">
        <v>252</v>
      </c>
    </row>
    <row r="186" spans="1:1" ht="15.75" x14ac:dyDescent="0.25">
      <c r="A186" s="44" t="s">
        <v>252</v>
      </c>
    </row>
    <row r="187" spans="1:1" ht="15.75" x14ac:dyDescent="0.25">
      <c r="A187" s="33" t="s">
        <v>254</v>
      </c>
    </row>
    <row r="188" spans="1:1" ht="15.75" x14ac:dyDescent="0.25">
      <c r="A188" s="33" t="s">
        <v>256</v>
      </c>
    </row>
    <row r="189" spans="1:1" ht="15.75" x14ac:dyDescent="0.25">
      <c r="A189" s="33" t="s">
        <v>257</v>
      </c>
    </row>
    <row r="190" spans="1:1" ht="15.75" x14ac:dyDescent="0.25">
      <c r="A190" s="36" t="s">
        <v>259</v>
      </c>
    </row>
    <row r="191" spans="1:1" ht="15.75" x14ac:dyDescent="0.25">
      <c r="A191" s="36" t="s">
        <v>261</v>
      </c>
    </row>
    <row r="192" spans="1:1" ht="15.75" x14ac:dyDescent="0.25">
      <c r="A192" s="36" t="s">
        <v>261</v>
      </c>
    </row>
    <row r="193" spans="1:1" ht="15.75" x14ac:dyDescent="0.25">
      <c r="A193" s="36" t="s">
        <v>263</v>
      </c>
    </row>
    <row r="194" spans="1:1" ht="15.75" x14ac:dyDescent="0.25">
      <c r="A194" s="36" t="s">
        <v>265</v>
      </c>
    </row>
    <row r="195" spans="1:1" ht="15.75" x14ac:dyDescent="0.25">
      <c r="A195" s="36" t="s">
        <v>265</v>
      </c>
    </row>
    <row r="196" spans="1:1" ht="15.75" x14ac:dyDescent="0.25">
      <c r="A196" s="36" t="s">
        <v>555</v>
      </c>
    </row>
    <row r="197" spans="1:1" ht="15.75" x14ac:dyDescent="0.25">
      <c r="A197" s="36" t="s">
        <v>556</v>
      </c>
    </row>
    <row r="198" spans="1:1" ht="15.75" x14ac:dyDescent="0.25">
      <c r="A198" s="36" t="s">
        <v>267</v>
      </c>
    </row>
    <row r="199" spans="1:1" ht="15.75" x14ac:dyDescent="0.25">
      <c r="A199" s="36" t="s">
        <v>267</v>
      </c>
    </row>
    <row r="200" spans="1:1" ht="15.75" x14ac:dyDescent="0.25">
      <c r="A200" s="36" t="s">
        <v>269</v>
      </c>
    </row>
    <row r="201" spans="1:1" ht="15.75" x14ac:dyDescent="0.25">
      <c r="A201" s="36" t="s">
        <v>270</v>
      </c>
    </row>
    <row r="202" spans="1:1" ht="15.75" x14ac:dyDescent="0.25">
      <c r="A202" s="36" t="s">
        <v>272</v>
      </c>
    </row>
    <row r="203" spans="1:1" ht="15.75" x14ac:dyDescent="0.25">
      <c r="A203" s="44" t="s">
        <v>273</v>
      </c>
    </row>
    <row r="204" spans="1:1" ht="15.75" x14ac:dyDescent="0.25">
      <c r="A204" s="44" t="s">
        <v>273</v>
      </c>
    </row>
    <row r="205" spans="1:1" ht="15.75" x14ac:dyDescent="0.25">
      <c r="A205" s="44" t="s">
        <v>274</v>
      </c>
    </row>
    <row r="206" spans="1:1" ht="15.75" x14ac:dyDescent="0.25">
      <c r="A206" s="36" t="s">
        <v>275</v>
      </c>
    </row>
    <row r="207" spans="1:1" ht="15.75" x14ac:dyDescent="0.25">
      <c r="A207" s="36" t="s">
        <v>276</v>
      </c>
    </row>
    <row r="208" spans="1:1" ht="15.75" x14ac:dyDescent="0.25">
      <c r="A208" s="36" t="s">
        <v>277</v>
      </c>
    </row>
    <row r="209" spans="1:1" ht="15.75" x14ac:dyDescent="0.25">
      <c r="A209" s="36" t="s">
        <v>278</v>
      </c>
    </row>
    <row r="210" spans="1:1" ht="15.75" x14ac:dyDescent="0.25">
      <c r="A210" s="36" t="s">
        <v>279</v>
      </c>
    </row>
    <row r="211" spans="1:1" ht="15.75" x14ac:dyDescent="0.25">
      <c r="A211" s="36" t="s">
        <v>280</v>
      </c>
    </row>
    <row r="212" spans="1:1" ht="15.75" x14ac:dyDescent="0.25">
      <c r="A212" s="36" t="s">
        <v>281</v>
      </c>
    </row>
    <row r="213" spans="1:1" ht="15.75" x14ac:dyDescent="0.25">
      <c r="A213" s="36" t="s">
        <v>281</v>
      </c>
    </row>
    <row r="214" spans="1:1" ht="15.75" x14ac:dyDescent="0.25">
      <c r="A214" s="36" t="s">
        <v>281</v>
      </c>
    </row>
    <row r="215" spans="1:1" ht="15.75" x14ac:dyDescent="0.25">
      <c r="A215" s="46" t="s">
        <v>283</v>
      </c>
    </row>
    <row r="216" spans="1:1" ht="15.75" x14ac:dyDescent="0.25">
      <c r="A216" s="36" t="s">
        <v>284</v>
      </c>
    </row>
    <row r="217" spans="1:1" ht="15.75" x14ac:dyDescent="0.25">
      <c r="A217" s="36" t="s">
        <v>284</v>
      </c>
    </row>
    <row r="218" spans="1:1" ht="15.75" x14ac:dyDescent="0.25">
      <c r="A218" s="36" t="s">
        <v>285</v>
      </c>
    </row>
    <row r="219" spans="1:1" ht="15.75" x14ac:dyDescent="0.25">
      <c r="A219" s="33" t="s">
        <v>286</v>
      </c>
    </row>
    <row r="220" spans="1:1" ht="15.75" x14ac:dyDescent="0.25">
      <c r="A220" s="33" t="s">
        <v>557</v>
      </c>
    </row>
    <row r="221" spans="1:1" ht="15.75" x14ac:dyDescent="0.25">
      <c r="A221" s="36" t="s">
        <v>288</v>
      </c>
    </row>
    <row r="222" spans="1:1" ht="15.75" x14ac:dyDescent="0.25">
      <c r="A222" s="36" t="s">
        <v>289</v>
      </c>
    </row>
    <row r="223" spans="1:1" ht="15.75" x14ac:dyDescent="0.25">
      <c r="A223" s="36" t="s">
        <v>71</v>
      </c>
    </row>
    <row r="224" spans="1:1" ht="15.75" x14ac:dyDescent="0.25">
      <c r="A224" s="36" t="s">
        <v>71</v>
      </c>
    </row>
    <row r="225" spans="1:1" ht="16.5" thickBot="1" x14ac:dyDescent="0.3">
      <c r="A225" s="36"/>
    </row>
    <row r="226" spans="1:1" ht="15.75" x14ac:dyDescent="0.25">
      <c r="A226" s="43" t="s">
        <v>290</v>
      </c>
    </row>
    <row r="227" spans="1:1" ht="15.75" x14ac:dyDescent="0.25">
      <c r="A227" s="47" t="s">
        <v>291</v>
      </c>
    </row>
    <row r="228" spans="1:1" ht="15.75" x14ac:dyDescent="0.25">
      <c r="A228" s="47" t="s">
        <v>293</v>
      </c>
    </row>
    <row r="229" spans="1:1" ht="15.75" x14ac:dyDescent="0.25">
      <c r="A229" s="47" t="s">
        <v>294</v>
      </c>
    </row>
    <row r="230" spans="1:1" ht="15.75" x14ac:dyDescent="0.25">
      <c r="A230" s="36" t="s">
        <v>295</v>
      </c>
    </row>
    <row r="231" spans="1:1" ht="16.5" thickBot="1" x14ac:dyDescent="0.3">
      <c r="A231" s="36"/>
    </row>
    <row r="232" spans="1:1" ht="15.75" x14ac:dyDescent="0.25">
      <c r="A232" s="43" t="s">
        <v>296</v>
      </c>
    </row>
    <row r="233" spans="1:1" ht="15.75" x14ac:dyDescent="0.25">
      <c r="A233" s="33" t="s">
        <v>297</v>
      </c>
    </row>
    <row r="234" spans="1:1" ht="15.75" x14ac:dyDescent="0.25">
      <c r="A234" s="33" t="s">
        <v>297</v>
      </c>
    </row>
    <row r="235" spans="1:1" ht="15.75" x14ac:dyDescent="0.25">
      <c r="A235" s="33" t="s">
        <v>299</v>
      </c>
    </row>
    <row r="236" spans="1:1" ht="15.75" x14ac:dyDescent="0.25">
      <c r="A236" s="33" t="s">
        <v>299</v>
      </c>
    </row>
    <row r="237" spans="1:1" ht="15.75" x14ac:dyDescent="0.25">
      <c r="A237" s="33" t="s">
        <v>300</v>
      </c>
    </row>
    <row r="238" spans="1:1" ht="15.75" x14ac:dyDescent="0.25">
      <c r="A238" s="36"/>
    </row>
    <row r="239" spans="1:1" ht="16.5" thickBot="1" x14ac:dyDescent="0.3">
      <c r="A239" s="36"/>
    </row>
    <row r="240" spans="1:1" ht="15.75" x14ac:dyDescent="0.25">
      <c r="A240" s="43" t="s">
        <v>301</v>
      </c>
    </row>
    <row r="241" spans="1:1" ht="15.75" x14ac:dyDescent="0.25">
      <c r="A241" s="33" t="s">
        <v>302</v>
      </c>
    </row>
    <row r="242" spans="1:1" ht="15.75" x14ac:dyDescent="0.25">
      <c r="A242" s="33" t="s">
        <v>302</v>
      </c>
    </row>
    <row r="243" spans="1:1" ht="15.75" x14ac:dyDescent="0.25">
      <c r="A243" s="33" t="s">
        <v>304</v>
      </c>
    </row>
    <row r="244" spans="1:1" ht="15.75" x14ac:dyDescent="0.25">
      <c r="A244" s="33" t="s">
        <v>304</v>
      </c>
    </row>
    <row r="245" spans="1:1" ht="15.75" x14ac:dyDescent="0.25">
      <c r="A245" s="33" t="s">
        <v>304</v>
      </c>
    </row>
    <row r="246" spans="1:1" ht="15.75" x14ac:dyDescent="0.25">
      <c r="A246" s="33" t="s">
        <v>306</v>
      </c>
    </row>
    <row r="247" spans="1:1" ht="15.75" x14ac:dyDescent="0.25">
      <c r="A247" s="33" t="s">
        <v>306</v>
      </c>
    </row>
    <row r="248" spans="1:1" ht="15.75" x14ac:dyDescent="0.25">
      <c r="A248" s="33" t="s">
        <v>307</v>
      </c>
    </row>
    <row r="249" spans="1:1" ht="15.75" x14ac:dyDescent="0.25">
      <c r="A249" s="33" t="s">
        <v>307</v>
      </c>
    </row>
    <row r="250" spans="1:1" ht="15.75" x14ac:dyDescent="0.25">
      <c r="A250" s="33" t="s">
        <v>308</v>
      </c>
    </row>
    <row r="251" spans="1:1" ht="15.75" x14ac:dyDescent="0.25">
      <c r="A251" s="33" t="s">
        <v>558</v>
      </c>
    </row>
    <row r="252" spans="1:1" ht="15.75" x14ac:dyDescent="0.25">
      <c r="A252" s="33" t="s">
        <v>559</v>
      </c>
    </row>
    <row r="253" spans="1:1" ht="15.75" x14ac:dyDescent="0.25">
      <c r="A253" s="36" t="s">
        <v>309</v>
      </c>
    </row>
    <row r="254" spans="1:1" ht="16.5" thickBot="1" x14ac:dyDescent="0.3">
      <c r="A254" s="36" t="s">
        <v>309</v>
      </c>
    </row>
    <row r="255" spans="1:1" ht="15.75" x14ac:dyDescent="0.25">
      <c r="A255" s="43" t="s">
        <v>310</v>
      </c>
    </row>
    <row r="256" spans="1:1" x14ac:dyDescent="0.25">
      <c r="A256" s="49" t="s">
        <v>311</v>
      </c>
    </row>
    <row r="257" spans="1:1" x14ac:dyDescent="0.25">
      <c r="A257" s="49" t="s">
        <v>313</v>
      </c>
    </row>
    <row r="258" spans="1:1" x14ac:dyDescent="0.25">
      <c r="A258" s="49" t="s">
        <v>314</v>
      </c>
    </row>
    <row r="259" spans="1:1" x14ac:dyDescent="0.25">
      <c r="A259" s="49" t="s">
        <v>314</v>
      </c>
    </row>
    <row r="260" spans="1:1" x14ac:dyDescent="0.25">
      <c r="A260" s="49" t="s">
        <v>316</v>
      </c>
    </row>
    <row r="261" spans="1:1" x14ac:dyDescent="0.25">
      <c r="A261" s="49" t="s">
        <v>316</v>
      </c>
    </row>
    <row r="262" spans="1:1" x14ac:dyDescent="0.25">
      <c r="A262" s="49" t="s">
        <v>317</v>
      </c>
    </row>
    <row r="263" spans="1:1" x14ac:dyDescent="0.25">
      <c r="A263" s="49" t="s">
        <v>318</v>
      </c>
    </row>
    <row r="264" spans="1:1" x14ac:dyDescent="0.25">
      <c r="A264" s="49" t="s">
        <v>320</v>
      </c>
    </row>
    <row r="265" spans="1:1" x14ac:dyDescent="0.25">
      <c r="A265" s="49" t="s">
        <v>561</v>
      </c>
    </row>
    <row r="266" spans="1:1" x14ac:dyDescent="0.25">
      <c r="A266" s="49" t="s">
        <v>321</v>
      </c>
    </row>
    <row r="267" spans="1:1" x14ac:dyDescent="0.25">
      <c r="A267" s="49" t="s">
        <v>323</v>
      </c>
    </row>
    <row r="268" spans="1:1" x14ac:dyDescent="0.25">
      <c r="A268" s="49" t="s">
        <v>324</v>
      </c>
    </row>
    <row r="269" spans="1:1" x14ac:dyDescent="0.25">
      <c r="A269" s="49" t="s">
        <v>325</v>
      </c>
    </row>
    <row r="270" spans="1:1" x14ac:dyDescent="0.25">
      <c r="A270" s="49" t="s">
        <v>326</v>
      </c>
    </row>
    <row r="271" spans="1:1" x14ac:dyDescent="0.25">
      <c r="A271" s="49" t="s">
        <v>328</v>
      </c>
    </row>
    <row r="272" spans="1:1" x14ac:dyDescent="0.25">
      <c r="A272" s="49" t="s">
        <v>328</v>
      </c>
    </row>
    <row r="273" spans="1:1" x14ac:dyDescent="0.25">
      <c r="A273" s="49" t="s">
        <v>330</v>
      </c>
    </row>
    <row r="274" spans="1:1" x14ac:dyDescent="0.25">
      <c r="A274" s="49" t="s">
        <v>331</v>
      </c>
    </row>
    <row r="275" spans="1:1" x14ac:dyDescent="0.25">
      <c r="A275" s="49" t="s">
        <v>331</v>
      </c>
    </row>
    <row r="276" spans="1:1" x14ac:dyDescent="0.25">
      <c r="A276" s="49" t="s">
        <v>332</v>
      </c>
    </row>
    <row r="277" spans="1:1" x14ac:dyDescent="0.25">
      <c r="A277" s="49" t="s">
        <v>334</v>
      </c>
    </row>
    <row r="278" spans="1:1" x14ac:dyDescent="0.25">
      <c r="A278" s="49" t="s">
        <v>334</v>
      </c>
    </row>
    <row r="279" spans="1:1" x14ac:dyDescent="0.25">
      <c r="A279" s="49" t="s">
        <v>335</v>
      </c>
    </row>
    <row r="280" spans="1:1" x14ac:dyDescent="0.25">
      <c r="A280" s="49" t="s">
        <v>336</v>
      </c>
    </row>
    <row r="281" spans="1:1" x14ac:dyDescent="0.25">
      <c r="A281" s="49" t="s">
        <v>338</v>
      </c>
    </row>
    <row r="282" spans="1:1" x14ac:dyDescent="0.25">
      <c r="A282" s="49" t="s">
        <v>340</v>
      </c>
    </row>
    <row r="283" spans="1:1" x14ac:dyDescent="0.25">
      <c r="A283" s="49" t="s">
        <v>340</v>
      </c>
    </row>
    <row r="284" spans="1:1" x14ac:dyDescent="0.25">
      <c r="A284" s="85" t="s">
        <v>563</v>
      </c>
    </row>
    <row r="285" spans="1:1" x14ac:dyDescent="0.25">
      <c r="A285" s="85" t="s">
        <v>565</v>
      </c>
    </row>
    <row r="286" spans="1:1" ht="16.5" thickBot="1" x14ac:dyDescent="0.3">
      <c r="A286" s="36" t="s">
        <v>342</v>
      </c>
    </row>
    <row r="287" spans="1:1" ht="15.75" x14ac:dyDescent="0.25">
      <c r="A287" s="43" t="s">
        <v>343</v>
      </c>
    </row>
    <row r="288" spans="1:1" x14ac:dyDescent="0.25">
      <c r="A288" s="51" t="s">
        <v>344</v>
      </c>
    </row>
    <row r="289" spans="1:1" ht="15.75" x14ac:dyDescent="0.25">
      <c r="A289" s="53" t="s">
        <v>346</v>
      </c>
    </row>
    <row r="290" spans="1:1" x14ac:dyDescent="0.25">
      <c r="A290" s="49" t="s">
        <v>348</v>
      </c>
    </row>
    <row r="291" spans="1:1" x14ac:dyDescent="0.25">
      <c r="A291" s="49" t="s">
        <v>350</v>
      </c>
    </row>
    <row r="292" spans="1:1" x14ac:dyDescent="0.25">
      <c r="A292" s="49" t="s">
        <v>351</v>
      </c>
    </row>
    <row r="293" spans="1:1" x14ac:dyDescent="0.25">
      <c r="A293" s="49" t="s">
        <v>352</v>
      </c>
    </row>
    <row r="294" spans="1:1" x14ac:dyDescent="0.25">
      <c r="A294" s="49" t="s">
        <v>353</v>
      </c>
    </row>
    <row r="295" spans="1:1" x14ac:dyDescent="0.25">
      <c r="A295" s="49" t="s">
        <v>354</v>
      </c>
    </row>
    <row r="296" spans="1:1" x14ac:dyDescent="0.25">
      <c r="A296" s="49" t="s">
        <v>355</v>
      </c>
    </row>
    <row r="297" spans="1:1" ht="15.75" x14ac:dyDescent="0.25">
      <c r="A297" s="36" t="s">
        <v>356</v>
      </c>
    </row>
    <row r="298" spans="1:1" ht="15.75" x14ac:dyDescent="0.25">
      <c r="A298" s="36" t="s">
        <v>357</v>
      </c>
    </row>
    <row r="299" spans="1:1" ht="15.75" x14ac:dyDescent="0.25">
      <c r="A299" s="36" t="s">
        <v>358</v>
      </c>
    </row>
    <row r="300" spans="1:1" ht="15.75" x14ac:dyDescent="0.25">
      <c r="A300" s="54" t="s">
        <v>359</v>
      </c>
    </row>
    <row r="301" spans="1:1" ht="15.75" x14ac:dyDescent="0.25">
      <c r="A301" s="36"/>
    </row>
    <row r="302" spans="1:1" ht="15.75" x14ac:dyDescent="0.25">
      <c r="A302" s="46" t="s">
        <v>360</v>
      </c>
    </row>
    <row r="303" spans="1:1" ht="15.75" x14ac:dyDescent="0.25">
      <c r="A303" s="36" t="s">
        <v>361</v>
      </c>
    </row>
    <row r="304" spans="1:1" ht="15.75" x14ac:dyDescent="0.25">
      <c r="A304" s="36" t="s">
        <v>362</v>
      </c>
    </row>
    <row r="305" spans="1:1" ht="15.75" x14ac:dyDescent="0.25">
      <c r="A305" s="36" t="s">
        <v>566</v>
      </c>
    </row>
    <row r="306" spans="1:1" ht="15.75" x14ac:dyDescent="0.25">
      <c r="A306" s="36"/>
    </row>
    <row r="307" spans="1:1" ht="15.75" x14ac:dyDescent="0.25">
      <c r="A307" s="46" t="s">
        <v>363</v>
      </c>
    </row>
    <row r="308" spans="1:1" ht="15.75" x14ac:dyDescent="0.25">
      <c r="A308" s="62" t="s">
        <v>364</v>
      </c>
    </row>
    <row r="309" spans="1:1" ht="15.75" x14ac:dyDescent="0.25">
      <c r="A309" s="55" t="s">
        <v>365</v>
      </c>
    </row>
    <row r="310" spans="1:1" ht="15.75" x14ac:dyDescent="0.25">
      <c r="A310" s="60" t="s">
        <v>366</v>
      </c>
    </row>
    <row r="311" spans="1:1" ht="15.75" x14ac:dyDescent="0.25">
      <c r="A311" s="60" t="s">
        <v>366</v>
      </c>
    </row>
    <row r="312" spans="1:1" ht="15.75" x14ac:dyDescent="0.25">
      <c r="A312" s="60" t="s">
        <v>367</v>
      </c>
    </row>
    <row r="313" spans="1:1" ht="15.75" x14ac:dyDescent="0.25">
      <c r="A313" s="60" t="s">
        <v>433</v>
      </c>
    </row>
    <row r="314" spans="1:1" ht="15.75" x14ac:dyDescent="0.25">
      <c r="A314" s="60" t="s">
        <v>368</v>
      </c>
    </row>
    <row r="315" spans="1:1" ht="15.75" x14ac:dyDescent="0.25">
      <c r="A315" s="60" t="s">
        <v>368</v>
      </c>
    </row>
    <row r="316" spans="1:1" ht="15.75" x14ac:dyDescent="0.25">
      <c r="A316" s="60" t="s">
        <v>369</v>
      </c>
    </row>
    <row r="317" spans="1:1" ht="15.75" x14ac:dyDescent="0.25">
      <c r="A317" s="60" t="s">
        <v>369</v>
      </c>
    </row>
    <row r="318" spans="1:1" ht="15.75" x14ac:dyDescent="0.25">
      <c r="A318" s="60" t="s">
        <v>369</v>
      </c>
    </row>
    <row r="319" spans="1:1" ht="15.75" x14ac:dyDescent="0.25">
      <c r="A319" s="60" t="s">
        <v>370</v>
      </c>
    </row>
    <row r="320" spans="1:1" ht="15.75" x14ac:dyDescent="0.25">
      <c r="A320" s="60" t="s">
        <v>370</v>
      </c>
    </row>
    <row r="321" spans="1:1" ht="15.75" x14ac:dyDescent="0.25">
      <c r="A321" s="60" t="s">
        <v>371</v>
      </c>
    </row>
    <row r="322" spans="1:1" ht="15.75" x14ac:dyDescent="0.25">
      <c r="A322" s="60" t="s">
        <v>371</v>
      </c>
    </row>
    <row r="323" spans="1:1" ht="15.75" x14ac:dyDescent="0.25">
      <c r="A323" s="60" t="s">
        <v>371</v>
      </c>
    </row>
    <row r="324" spans="1:1" ht="15.75" x14ac:dyDescent="0.25">
      <c r="A324" s="60" t="s">
        <v>372</v>
      </c>
    </row>
    <row r="325" spans="1:1" ht="15.75" x14ac:dyDescent="0.25">
      <c r="A325" s="60" t="s">
        <v>372</v>
      </c>
    </row>
    <row r="326" spans="1:1" ht="15.75" x14ac:dyDescent="0.25">
      <c r="A326" s="60" t="s">
        <v>372</v>
      </c>
    </row>
    <row r="327" spans="1:1" ht="15.75" x14ac:dyDescent="0.25">
      <c r="A327" s="60" t="s">
        <v>373</v>
      </c>
    </row>
    <row r="328" spans="1:1" ht="15.75" x14ac:dyDescent="0.25">
      <c r="A328" s="60" t="s">
        <v>373</v>
      </c>
    </row>
    <row r="329" spans="1:1" ht="15.75" x14ac:dyDescent="0.25">
      <c r="A329" s="60" t="s">
        <v>373</v>
      </c>
    </row>
    <row r="330" spans="1:1" ht="15.75" x14ac:dyDescent="0.25">
      <c r="A330" s="62" t="s">
        <v>374</v>
      </c>
    </row>
    <row r="331" spans="1:1" ht="15.75" x14ac:dyDescent="0.25">
      <c r="A331" s="60" t="s">
        <v>375</v>
      </c>
    </row>
    <row r="332" spans="1:1" ht="15.75" x14ac:dyDescent="0.25">
      <c r="A332" s="60" t="s">
        <v>375</v>
      </c>
    </row>
    <row r="333" spans="1:1" ht="15.75" x14ac:dyDescent="0.25">
      <c r="A333" s="62" t="s">
        <v>376</v>
      </c>
    </row>
    <row r="334" spans="1:1" ht="15.75" x14ac:dyDescent="0.25">
      <c r="A334" s="62" t="s">
        <v>376</v>
      </c>
    </row>
    <row r="335" spans="1:1" ht="15.75" x14ac:dyDescent="0.25">
      <c r="A335" s="62" t="s">
        <v>407</v>
      </c>
    </row>
    <row r="336" spans="1:1" ht="15.75" x14ac:dyDescent="0.25">
      <c r="A336" s="55" t="s">
        <v>567</v>
      </c>
    </row>
    <row r="337" spans="1:1" ht="15.75" x14ac:dyDescent="0.25">
      <c r="A337" s="62" t="s">
        <v>377</v>
      </c>
    </row>
    <row r="338" spans="1:1" ht="15.75" x14ac:dyDescent="0.25">
      <c r="A338" s="62" t="s">
        <v>377</v>
      </c>
    </row>
    <row r="339" spans="1:1" ht="15.75" x14ac:dyDescent="0.25">
      <c r="A339" s="62" t="s">
        <v>377</v>
      </c>
    </row>
    <row r="340" spans="1:1" ht="15.75" x14ac:dyDescent="0.25">
      <c r="A340" s="62" t="s">
        <v>378</v>
      </c>
    </row>
    <row r="341" spans="1:1" ht="15.75" x14ac:dyDescent="0.25">
      <c r="A341" s="62" t="s">
        <v>378</v>
      </c>
    </row>
    <row r="342" spans="1:1" ht="15.75" x14ac:dyDescent="0.25">
      <c r="A342" s="62" t="s">
        <v>378</v>
      </c>
    </row>
    <row r="343" spans="1:1" ht="15.75" x14ac:dyDescent="0.25">
      <c r="A343" s="62" t="s">
        <v>379</v>
      </c>
    </row>
    <row r="344" spans="1:1" ht="15.75" x14ac:dyDescent="0.25">
      <c r="A344" s="62" t="s">
        <v>379</v>
      </c>
    </row>
    <row r="345" spans="1:1" ht="15.75" x14ac:dyDescent="0.25">
      <c r="A345" s="62" t="s">
        <v>380</v>
      </c>
    </row>
    <row r="346" spans="1:1" ht="15.75" x14ac:dyDescent="0.25">
      <c r="A346" s="62" t="s">
        <v>568</v>
      </c>
    </row>
    <row r="347" spans="1:1" ht="15.75" x14ac:dyDescent="0.25">
      <c r="A347" s="62" t="s">
        <v>569</v>
      </c>
    </row>
    <row r="348" spans="1:1" ht="15.75" x14ac:dyDescent="0.25">
      <c r="A348" s="60" t="s">
        <v>382</v>
      </c>
    </row>
    <row r="349" spans="1:1" ht="15.75" x14ac:dyDescent="0.25">
      <c r="A349" s="60" t="s">
        <v>382</v>
      </c>
    </row>
    <row r="350" spans="1:1" ht="15.75" x14ac:dyDescent="0.25">
      <c r="A350" s="60" t="s">
        <v>382</v>
      </c>
    </row>
    <row r="351" spans="1:1" ht="15.75" x14ac:dyDescent="0.25">
      <c r="A351" s="60" t="s">
        <v>383</v>
      </c>
    </row>
    <row r="352" spans="1:1" ht="15.75" x14ac:dyDescent="0.25">
      <c r="A352" s="60" t="s">
        <v>383</v>
      </c>
    </row>
    <row r="353" spans="1:1" ht="15.75" x14ac:dyDescent="0.25">
      <c r="A353" s="60" t="s">
        <v>383</v>
      </c>
    </row>
    <row r="354" spans="1:1" ht="15.75" x14ac:dyDescent="0.25">
      <c r="A354" s="60" t="s">
        <v>384</v>
      </c>
    </row>
    <row r="355" spans="1:1" ht="15.75" x14ac:dyDescent="0.25">
      <c r="A355" s="60" t="s">
        <v>385</v>
      </c>
    </row>
    <row r="356" spans="1:1" ht="15.75" x14ac:dyDescent="0.25">
      <c r="A356" s="60" t="s">
        <v>385</v>
      </c>
    </row>
    <row r="357" spans="1:1" ht="15.75" x14ac:dyDescent="0.25">
      <c r="A357" s="60" t="s">
        <v>386</v>
      </c>
    </row>
    <row r="358" spans="1:1" ht="15.75" x14ac:dyDescent="0.25">
      <c r="A358" s="60" t="s">
        <v>386</v>
      </c>
    </row>
    <row r="359" spans="1:1" ht="15.75" x14ac:dyDescent="0.25">
      <c r="A359" s="60" t="s">
        <v>386</v>
      </c>
    </row>
    <row r="360" spans="1:1" ht="15.75" x14ac:dyDescent="0.25">
      <c r="A360" s="60" t="s">
        <v>387</v>
      </c>
    </row>
    <row r="361" spans="1:1" ht="15.75" x14ac:dyDescent="0.25">
      <c r="A361" s="60" t="s">
        <v>387</v>
      </c>
    </row>
    <row r="362" spans="1:1" ht="15.75" x14ac:dyDescent="0.25">
      <c r="A362" s="62" t="s">
        <v>570</v>
      </c>
    </row>
    <row r="363" spans="1:1" ht="15.75" x14ac:dyDescent="0.25">
      <c r="A363" s="62" t="s">
        <v>388</v>
      </c>
    </row>
    <row r="364" spans="1:1" ht="15.75" x14ac:dyDescent="0.25">
      <c r="A364" s="60" t="s">
        <v>389</v>
      </c>
    </row>
    <row r="365" spans="1:1" ht="15.75" x14ac:dyDescent="0.25">
      <c r="A365" s="60" t="s">
        <v>389</v>
      </c>
    </row>
    <row r="366" spans="1:1" ht="15.75" x14ac:dyDescent="0.25">
      <c r="A366" s="62" t="s">
        <v>390</v>
      </c>
    </row>
    <row r="367" spans="1:1" ht="15.75" x14ac:dyDescent="0.25">
      <c r="A367" s="60" t="s">
        <v>391</v>
      </c>
    </row>
    <row r="368" spans="1:1" ht="15.75" x14ac:dyDescent="0.25">
      <c r="A368" s="60" t="s">
        <v>392</v>
      </c>
    </row>
    <row r="369" spans="1:1" ht="15.75" x14ac:dyDescent="0.25">
      <c r="A369" s="60" t="s">
        <v>392</v>
      </c>
    </row>
    <row r="370" spans="1:1" ht="15.75" x14ac:dyDescent="0.25">
      <c r="A370" s="60" t="s">
        <v>393</v>
      </c>
    </row>
    <row r="371" spans="1:1" ht="15.75" x14ac:dyDescent="0.25">
      <c r="A371" s="60" t="s">
        <v>393</v>
      </c>
    </row>
    <row r="372" spans="1:1" ht="15.75" x14ac:dyDescent="0.25">
      <c r="A372" s="60" t="s">
        <v>571</v>
      </c>
    </row>
    <row r="373" spans="1:1" ht="15.75" x14ac:dyDescent="0.25">
      <c r="A373" s="60" t="s">
        <v>394</v>
      </c>
    </row>
    <row r="374" spans="1:1" ht="15.75" x14ac:dyDescent="0.25">
      <c r="A374" s="60" t="s">
        <v>571</v>
      </c>
    </row>
    <row r="375" spans="1:1" ht="15.75" x14ac:dyDescent="0.25">
      <c r="A375" s="60" t="s">
        <v>393</v>
      </c>
    </row>
    <row r="376" spans="1:1" ht="15.75" x14ac:dyDescent="0.25">
      <c r="A376" s="60" t="s">
        <v>396</v>
      </c>
    </row>
    <row r="377" spans="1:1" ht="15.75" x14ac:dyDescent="0.25">
      <c r="A377" s="60" t="s">
        <v>396</v>
      </c>
    </row>
    <row r="378" spans="1:1" ht="15.75" x14ac:dyDescent="0.25">
      <c r="A378" s="60" t="s">
        <v>397</v>
      </c>
    </row>
    <row r="379" spans="1:1" ht="15.75" x14ac:dyDescent="0.25">
      <c r="A379" s="60" t="s">
        <v>397</v>
      </c>
    </row>
    <row r="380" spans="1:1" ht="15.75" x14ac:dyDescent="0.25">
      <c r="A380" s="60" t="s">
        <v>398</v>
      </c>
    </row>
    <row r="381" spans="1:1" ht="15.75" x14ac:dyDescent="0.25">
      <c r="A381" s="60" t="s">
        <v>398</v>
      </c>
    </row>
    <row r="382" spans="1:1" ht="15.75" x14ac:dyDescent="0.25">
      <c r="A382" s="60" t="s">
        <v>398</v>
      </c>
    </row>
    <row r="383" spans="1:1" ht="15.75" x14ac:dyDescent="0.25">
      <c r="A383" s="60" t="s">
        <v>399</v>
      </c>
    </row>
    <row r="384" spans="1:1" ht="15.75" x14ac:dyDescent="0.25">
      <c r="A384" s="60" t="s">
        <v>399</v>
      </c>
    </row>
    <row r="385" spans="1:1" ht="15.75" x14ac:dyDescent="0.25">
      <c r="A385" s="60" t="s">
        <v>400</v>
      </c>
    </row>
    <row r="386" spans="1:1" ht="15.75" x14ac:dyDescent="0.25">
      <c r="A386" s="60" t="s">
        <v>401</v>
      </c>
    </row>
    <row r="387" spans="1:1" ht="15.75" x14ac:dyDescent="0.25">
      <c r="A387" s="60" t="s">
        <v>401</v>
      </c>
    </row>
    <row r="388" spans="1:1" ht="15.75" x14ac:dyDescent="0.25">
      <c r="A388" s="60" t="s">
        <v>402</v>
      </c>
    </row>
    <row r="389" spans="1:1" ht="15.75" x14ac:dyDescent="0.25">
      <c r="A389" s="60" t="s">
        <v>402</v>
      </c>
    </row>
    <row r="390" spans="1:1" ht="15.75" x14ac:dyDescent="0.25">
      <c r="A390" s="60" t="s">
        <v>402</v>
      </c>
    </row>
    <row r="391" spans="1:1" ht="15.75" x14ac:dyDescent="0.25">
      <c r="A391" s="60" t="s">
        <v>403</v>
      </c>
    </row>
    <row r="392" spans="1:1" ht="15.75" x14ac:dyDescent="0.25">
      <c r="A392" s="60" t="s">
        <v>572</v>
      </c>
    </row>
    <row r="393" spans="1:1" ht="15.75" x14ac:dyDescent="0.25">
      <c r="A393" s="60" t="s">
        <v>404</v>
      </c>
    </row>
    <row r="394" spans="1:1" ht="15.75" x14ac:dyDescent="0.25">
      <c r="A394" s="60" t="s">
        <v>573</v>
      </c>
    </row>
    <row r="395" spans="1:1" ht="15.75" x14ac:dyDescent="0.25">
      <c r="A395" s="60" t="s">
        <v>405</v>
      </c>
    </row>
    <row r="396" spans="1:1" ht="15.75" x14ac:dyDescent="0.25">
      <c r="A396" s="60" t="s">
        <v>406</v>
      </c>
    </row>
    <row r="397" spans="1:1" ht="15.75" x14ac:dyDescent="0.25">
      <c r="A397" s="60" t="s">
        <v>407</v>
      </c>
    </row>
    <row r="398" spans="1:1" ht="15.75" x14ac:dyDescent="0.25">
      <c r="A398" s="60" t="s">
        <v>408</v>
      </c>
    </row>
    <row r="399" spans="1:1" ht="15.75" x14ac:dyDescent="0.25">
      <c r="A399" s="60" t="s">
        <v>408</v>
      </c>
    </row>
    <row r="400" spans="1:1" ht="15.75" x14ac:dyDescent="0.25">
      <c r="A400" s="60" t="s">
        <v>409</v>
      </c>
    </row>
    <row r="401" spans="1:1" ht="15.75" x14ac:dyDescent="0.25">
      <c r="A401" s="60" t="s">
        <v>409</v>
      </c>
    </row>
    <row r="402" spans="1:1" ht="15.75" x14ac:dyDescent="0.25">
      <c r="A402" s="60" t="s">
        <v>574</v>
      </c>
    </row>
    <row r="403" spans="1:1" ht="15.75" x14ac:dyDescent="0.25">
      <c r="A403" s="60" t="s">
        <v>574</v>
      </c>
    </row>
    <row r="404" spans="1:1" ht="15.75" x14ac:dyDescent="0.25">
      <c r="A404" s="60" t="s">
        <v>574</v>
      </c>
    </row>
    <row r="405" spans="1:1" ht="15.75" x14ac:dyDescent="0.25">
      <c r="A405" s="60" t="s">
        <v>410</v>
      </c>
    </row>
    <row r="406" spans="1:1" ht="15.75" x14ac:dyDescent="0.25">
      <c r="A406" s="60" t="s">
        <v>411</v>
      </c>
    </row>
    <row r="407" spans="1:1" ht="15.75" x14ac:dyDescent="0.25">
      <c r="A407" s="60" t="s">
        <v>412</v>
      </c>
    </row>
    <row r="408" spans="1:1" ht="15.75" x14ac:dyDescent="0.25">
      <c r="A408" s="56" t="s">
        <v>413</v>
      </c>
    </row>
    <row r="409" spans="1:1" ht="15.75" x14ac:dyDescent="0.25">
      <c r="A409" s="56" t="s">
        <v>413</v>
      </c>
    </row>
    <row r="410" spans="1:1" ht="15.75" x14ac:dyDescent="0.25">
      <c r="A410" s="60" t="s">
        <v>414</v>
      </c>
    </row>
    <row r="411" spans="1:1" ht="15.75" x14ac:dyDescent="0.25">
      <c r="A411" s="60" t="s">
        <v>575</v>
      </c>
    </row>
    <row r="412" spans="1:1" ht="15.75" x14ac:dyDescent="0.25">
      <c r="A412" s="60" t="s">
        <v>575</v>
      </c>
    </row>
    <row r="413" spans="1:1" ht="15.75" x14ac:dyDescent="0.25">
      <c r="A413" s="60" t="s">
        <v>415</v>
      </c>
    </row>
    <row r="414" spans="1:1" ht="15.75" x14ac:dyDescent="0.25">
      <c r="A414" s="60" t="s">
        <v>416</v>
      </c>
    </row>
    <row r="415" spans="1:1" ht="15.75" x14ac:dyDescent="0.25">
      <c r="A415" s="36"/>
    </row>
    <row r="416" spans="1:1" ht="15.75" x14ac:dyDescent="0.25">
      <c r="A416" s="46" t="s">
        <v>417</v>
      </c>
    </row>
    <row r="417" spans="1:1" ht="15.75" x14ac:dyDescent="0.25">
      <c r="A417" s="36" t="s">
        <v>418</v>
      </c>
    </row>
    <row r="418" spans="1:1" ht="15.75" x14ac:dyDescent="0.25">
      <c r="A418" s="36" t="s">
        <v>418</v>
      </c>
    </row>
    <row r="419" spans="1:1" ht="16.5" thickBot="1" x14ac:dyDescent="0.3">
      <c r="A419" s="41"/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F13"/>
  <sheetViews>
    <sheetView zoomScale="136" zoomScaleNormal="136" workbookViewId="0">
      <pane ySplit="2" topLeftCell="A3" activePane="bottomLeft" state="frozen"/>
      <selection pane="bottomLeft" activeCell="D16" sqref="D16"/>
    </sheetView>
  </sheetViews>
  <sheetFormatPr defaultRowHeight="15" x14ac:dyDescent="0.25"/>
  <cols>
    <col min="1" max="1" width="6.140625" bestFit="1" customWidth="1"/>
    <col min="2" max="2" width="47.28515625" customWidth="1"/>
    <col min="3" max="3" width="11.7109375" bestFit="1" customWidth="1"/>
    <col min="4" max="5" width="12.42578125" bestFit="1" customWidth="1"/>
    <col min="6" max="6" width="29.7109375" bestFit="1" customWidth="1"/>
  </cols>
  <sheetData>
    <row r="2" spans="1:6" ht="15.75" thickBot="1" x14ac:dyDescent="0.3">
      <c r="A2" s="30" t="s">
        <v>81</v>
      </c>
      <c r="B2" s="31" t="s">
        <v>73</v>
      </c>
      <c r="C2" s="31" t="s">
        <v>75</v>
      </c>
      <c r="D2" s="31" t="s">
        <v>62</v>
      </c>
      <c r="E2" s="31" t="s">
        <v>70</v>
      </c>
      <c r="F2" s="31" t="s">
        <v>87</v>
      </c>
    </row>
    <row r="3" spans="1:6" x14ac:dyDescent="0.25">
      <c r="A3">
        <v>1</v>
      </c>
      <c r="B3" t="s">
        <v>92</v>
      </c>
      <c r="C3" t="s">
        <v>74</v>
      </c>
      <c r="D3" t="s">
        <v>78</v>
      </c>
      <c r="E3" t="s">
        <v>77</v>
      </c>
      <c r="F3" t="s">
        <v>93</v>
      </c>
    </row>
    <row r="4" spans="1:6" x14ac:dyDescent="0.25">
      <c r="A4">
        <v>2</v>
      </c>
      <c r="B4" t="s">
        <v>76</v>
      </c>
      <c r="C4" t="s">
        <v>74</v>
      </c>
      <c r="D4" t="s">
        <v>79</v>
      </c>
      <c r="E4" t="s">
        <v>79</v>
      </c>
    </row>
    <row r="5" spans="1:6" x14ac:dyDescent="0.25">
      <c r="A5">
        <v>3</v>
      </c>
      <c r="B5" t="s">
        <v>82</v>
      </c>
      <c r="C5" t="s">
        <v>74</v>
      </c>
      <c r="D5" t="s">
        <v>80</v>
      </c>
      <c r="E5" t="s">
        <v>80</v>
      </c>
    </row>
    <row r="6" spans="1:6" x14ac:dyDescent="0.25">
      <c r="A6">
        <v>4</v>
      </c>
      <c r="B6" t="s">
        <v>84</v>
      </c>
      <c r="C6" t="s">
        <v>88</v>
      </c>
      <c r="D6" t="s">
        <v>83</v>
      </c>
      <c r="E6" t="s">
        <v>83</v>
      </c>
    </row>
    <row r="7" spans="1:6" x14ac:dyDescent="0.25">
      <c r="A7">
        <v>5</v>
      </c>
      <c r="B7" t="s">
        <v>86</v>
      </c>
      <c r="D7" t="s">
        <v>80</v>
      </c>
      <c r="E7" t="s">
        <v>80</v>
      </c>
    </row>
    <row r="8" spans="1:6" x14ac:dyDescent="0.25">
      <c r="A8">
        <v>6</v>
      </c>
      <c r="B8" t="s">
        <v>85</v>
      </c>
      <c r="D8" t="s">
        <v>80</v>
      </c>
      <c r="E8" t="s">
        <v>80</v>
      </c>
    </row>
    <row r="9" spans="1:6" x14ac:dyDescent="0.25">
      <c r="A9">
        <v>7</v>
      </c>
      <c r="B9" t="s">
        <v>89</v>
      </c>
    </row>
    <row r="10" spans="1:6" x14ac:dyDescent="0.25">
      <c r="A10">
        <v>8</v>
      </c>
      <c r="B10" t="s">
        <v>91</v>
      </c>
    </row>
    <row r="11" spans="1:6" x14ac:dyDescent="0.25">
      <c r="B11" t="s">
        <v>90</v>
      </c>
    </row>
    <row r="12" spans="1:6" x14ac:dyDescent="0.25">
      <c r="A12">
        <v>9</v>
      </c>
      <c r="B12" t="s">
        <v>94</v>
      </c>
    </row>
    <row r="13" spans="1:6" x14ac:dyDescent="0.25">
      <c r="A13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42"/>
  <sheetViews>
    <sheetView topLeftCell="A22" workbookViewId="0">
      <selection activeCell="K23" sqref="K23"/>
    </sheetView>
  </sheetViews>
  <sheetFormatPr defaultColWidth="9.140625" defaultRowHeight="15" x14ac:dyDescent="0.25"/>
  <cols>
    <col min="4" max="4" width="11" customWidth="1"/>
    <col min="11" max="11" width="13.28515625" bestFit="1" customWidth="1"/>
  </cols>
  <sheetData>
    <row r="1" spans="1:11" ht="48" thickBot="1" x14ac:dyDescent="0.3">
      <c r="A1" s="99" t="s">
        <v>438</v>
      </c>
      <c r="B1" s="100" t="s">
        <v>443</v>
      </c>
      <c r="C1" s="100" t="s">
        <v>442</v>
      </c>
      <c r="D1" s="101" t="s">
        <v>441</v>
      </c>
      <c r="E1" s="101" t="s">
        <v>440</v>
      </c>
      <c r="F1" s="101" t="s">
        <v>439</v>
      </c>
      <c r="G1" s="102" t="s">
        <v>438</v>
      </c>
      <c r="H1" s="101" t="s">
        <v>437</v>
      </c>
      <c r="I1" s="103" t="s">
        <v>436</v>
      </c>
      <c r="J1" s="104" t="s">
        <v>435</v>
      </c>
      <c r="K1" s="100" t="s">
        <v>434</v>
      </c>
    </row>
    <row r="2" spans="1:11" ht="15.75" x14ac:dyDescent="0.25">
      <c r="A2" s="135"/>
      <c r="B2" s="126"/>
      <c r="C2" s="126" t="s">
        <v>431</v>
      </c>
      <c r="D2" s="136" t="s">
        <v>427</v>
      </c>
      <c r="E2" s="137" t="s">
        <v>426</v>
      </c>
      <c r="F2" s="121">
        <v>19</v>
      </c>
      <c r="G2" s="122">
        <v>44877</v>
      </c>
      <c r="H2" s="123">
        <v>6568</v>
      </c>
      <c r="I2" s="124">
        <v>95.238095238095241</v>
      </c>
      <c r="J2" s="125">
        <v>4.7619047619047592</v>
      </c>
      <c r="K2" s="126">
        <v>100</v>
      </c>
    </row>
    <row r="3" spans="1:11" ht="15.75" x14ac:dyDescent="0.25">
      <c r="A3" s="115"/>
      <c r="B3" s="114"/>
      <c r="C3" s="114" t="s">
        <v>431</v>
      </c>
      <c r="D3" s="116" t="s">
        <v>424</v>
      </c>
      <c r="E3" s="117" t="s">
        <v>426</v>
      </c>
      <c r="F3" s="109">
        <v>20</v>
      </c>
      <c r="G3" s="110">
        <v>44877</v>
      </c>
      <c r="H3" s="111">
        <v>4137</v>
      </c>
      <c r="I3" s="112">
        <v>95.238095238095241</v>
      </c>
      <c r="J3" s="113">
        <v>4.7619047619047592</v>
      </c>
      <c r="K3" s="114">
        <v>100</v>
      </c>
    </row>
    <row r="4" spans="1:11" ht="15.75" x14ac:dyDescent="0.25">
      <c r="A4" s="115"/>
      <c r="B4" s="114"/>
      <c r="C4" s="114" t="s">
        <v>431</v>
      </c>
      <c r="D4" s="116" t="s">
        <v>424</v>
      </c>
      <c r="E4" s="117" t="s">
        <v>423</v>
      </c>
      <c r="F4" s="106">
        <v>23</v>
      </c>
      <c r="G4" s="110">
        <v>44880</v>
      </c>
      <c r="H4" s="111">
        <v>44590</v>
      </c>
      <c r="I4" s="112">
        <v>95.238095238095241</v>
      </c>
      <c r="J4" s="113">
        <v>4.7619047619047592</v>
      </c>
      <c r="K4" s="114">
        <v>100</v>
      </c>
    </row>
    <row r="5" spans="1:11" ht="15.75" x14ac:dyDescent="0.25">
      <c r="A5" s="115"/>
      <c r="B5" s="114"/>
      <c r="C5" s="114" t="s">
        <v>431</v>
      </c>
      <c r="D5" s="116" t="s">
        <v>424</v>
      </c>
      <c r="E5" s="117" t="s">
        <v>597</v>
      </c>
      <c r="F5" s="109">
        <v>52</v>
      </c>
      <c r="G5" s="110">
        <v>44887</v>
      </c>
      <c r="H5" s="111">
        <v>84117</v>
      </c>
      <c r="I5" s="112">
        <v>109.65714285714286</v>
      </c>
      <c r="J5" s="113">
        <v>5.4828571428571422</v>
      </c>
      <c r="K5" s="114">
        <v>115.14</v>
      </c>
    </row>
    <row r="6" spans="1:11" ht="15.75" x14ac:dyDescent="0.25">
      <c r="A6" s="115"/>
      <c r="B6" s="114"/>
      <c r="C6" s="114" t="s">
        <v>431</v>
      </c>
      <c r="D6" s="116" t="s">
        <v>424</v>
      </c>
      <c r="E6" s="117" t="s">
        <v>426</v>
      </c>
      <c r="F6" s="106">
        <v>53</v>
      </c>
      <c r="G6" s="110">
        <v>44885</v>
      </c>
      <c r="H6" s="111">
        <v>767</v>
      </c>
      <c r="I6" s="112">
        <v>106.66666666666666</v>
      </c>
      <c r="J6" s="113">
        <v>5.3333333333333428</v>
      </c>
      <c r="K6" s="114">
        <v>112</v>
      </c>
    </row>
    <row r="7" spans="1:11" ht="15.75" x14ac:dyDescent="0.25">
      <c r="A7" s="115"/>
      <c r="B7" s="114"/>
      <c r="C7" s="114" t="s">
        <v>431</v>
      </c>
      <c r="D7" s="116" t="s">
        <v>424</v>
      </c>
      <c r="E7" s="117" t="s">
        <v>423</v>
      </c>
      <c r="F7" s="109">
        <v>54</v>
      </c>
      <c r="G7" s="110">
        <v>44882</v>
      </c>
      <c r="H7" s="111">
        <v>27257</v>
      </c>
      <c r="I7" s="112">
        <v>95.238095238095241</v>
      </c>
      <c r="J7" s="113">
        <v>4.7619047619047592</v>
      </c>
      <c r="K7" s="114">
        <v>100</v>
      </c>
    </row>
    <row r="8" spans="1:11" ht="15.75" x14ac:dyDescent="0.25">
      <c r="A8" s="115"/>
      <c r="B8" s="114"/>
      <c r="C8" s="105" t="s">
        <v>431</v>
      </c>
      <c r="D8" s="119" t="s">
        <v>424</v>
      </c>
      <c r="E8" s="117" t="s">
        <v>426</v>
      </c>
      <c r="F8" s="109">
        <v>5</v>
      </c>
      <c r="G8" s="110">
        <v>44875</v>
      </c>
      <c r="H8" s="111">
        <v>7958</v>
      </c>
      <c r="I8" s="112">
        <v>95.238095238095241</v>
      </c>
      <c r="J8" s="113">
        <v>4.7619047619047592</v>
      </c>
      <c r="K8" s="114">
        <v>100</v>
      </c>
    </row>
    <row r="9" spans="1:11" ht="15.75" x14ac:dyDescent="0.25">
      <c r="A9" s="115"/>
      <c r="B9" s="114"/>
      <c r="C9" s="114" t="s">
        <v>431</v>
      </c>
      <c r="D9" s="116" t="s">
        <v>424</v>
      </c>
      <c r="E9" s="117" t="s">
        <v>423</v>
      </c>
      <c r="F9" s="109">
        <v>7</v>
      </c>
      <c r="G9" s="110">
        <v>44871</v>
      </c>
      <c r="H9" s="111">
        <v>283887</v>
      </c>
      <c r="I9" s="112">
        <v>95.238095238095241</v>
      </c>
      <c r="J9" s="113">
        <v>4.7619047619047592</v>
      </c>
      <c r="K9" s="114">
        <v>100</v>
      </c>
    </row>
    <row r="10" spans="1:11" ht="15.75" x14ac:dyDescent="0.25">
      <c r="A10" s="115"/>
      <c r="B10" s="114"/>
      <c r="C10" s="114" t="s">
        <v>431</v>
      </c>
      <c r="D10" s="116" t="s">
        <v>424</v>
      </c>
      <c r="E10" s="116" t="s">
        <v>426</v>
      </c>
      <c r="F10" s="109">
        <v>9</v>
      </c>
      <c r="G10" s="110">
        <v>44873</v>
      </c>
      <c r="H10" s="111">
        <v>1591</v>
      </c>
      <c r="I10" s="112">
        <v>95.238095238095241</v>
      </c>
      <c r="J10" s="113">
        <v>4.7619047619047592</v>
      </c>
      <c r="K10" s="114">
        <v>100</v>
      </c>
    </row>
    <row r="11" spans="1:11" ht="15.75" x14ac:dyDescent="0.25">
      <c r="A11" s="115"/>
      <c r="B11" s="114"/>
      <c r="C11" s="105" t="s">
        <v>431</v>
      </c>
      <c r="D11" s="119" t="s">
        <v>424</v>
      </c>
      <c r="E11" s="117" t="s">
        <v>423</v>
      </c>
      <c r="F11" s="109">
        <v>5</v>
      </c>
      <c r="G11" s="110">
        <v>44869</v>
      </c>
      <c r="H11" s="111">
        <v>15934</v>
      </c>
      <c r="I11" s="112">
        <v>102.85714285714285</v>
      </c>
      <c r="J11" s="113">
        <v>5.142857142857153</v>
      </c>
      <c r="K11" s="114">
        <v>108</v>
      </c>
    </row>
    <row r="12" spans="1:11" ht="15.75" x14ac:dyDescent="0.25">
      <c r="A12" s="115"/>
      <c r="B12" s="114"/>
      <c r="C12" s="114" t="s">
        <v>431</v>
      </c>
      <c r="D12" s="116" t="s">
        <v>427</v>
      </c>
      <c r="E12" s="117" t="s">
        <v>426</v>
      </c>
      <c r="F12" s="109">
        <v>32</v>
      </c>
      <c r="G12" s="110">
        <v>44880</v>
      </c>
      <c r="H12" s="111">
        <v>9282</v>
      </c>
      <c r="I12" s="112">
        <v>142.85714285714286</v>
      </c>
      <c r="J12" s="113">
        <v>7.1428571428571388</v>
      </c>
      <c r="K12" s="114">
        <v>150</v>
      </c>
    </row>
    <row r="13" spans="1:11" ht="15.75" x14ac:dyDescent="0.25">
      <c r="A13" s="115"/>
      <c r="B13" s="114"/>
      <c r="C13" s="105" t="s">
        <v>431</v>
      </c>
      <c r="D13" s="116" t="s">
        <v>427</v>
      </c>
      <c r="E13" s="117" t="s">
        <v>426</v>
      </c>
      <c r="F13" s="109">
        <v>6</v>
      </c>
      <c r="G13" s="110">
        <v>44884</v>
      </c>
      <c r="H13" s="111">
        <v>3073</v>
      </c>
      <c r="I13" s="112">
        <v>142.85714285714286</v>
      </c>
      <c r="J13" s="113">
        <v>7.1428571428571388</v>
      </c>
      <c r="K13" s="114">
        <v>150</v>
      </c>
    </row>
    <row r="14" spans="1:11" ht="15.75" x14ac:dyDescent="0.25">
      <c r="A14" s="115"/>
      <c r="B14" s="114"/>
      <c r="C14" s="114" t="s">
        <v>431</v>
      </c>
      <c r="D14" s="116" t="s">
        <v>427</v>
      </c>
      <c r="E14" s="117" t="s">
        <v>426</v>
      </c>
      <c r="F14" s="109">
        <v>8</v>
      </c>
      <c r="G14" s="110">
        <v>44870</v>
      </c>
      <c r="H14" s="118">
        <v>7002</v>
      </c>
      <c r="I14" s="112">
        <v>142.85714285714286</v>
      </c>
      <c r="J14" s="113">
        <v>7.1428571428571388</v>
      </c>
      <c r="K14" s="114">
        <v>150</v>
      </c>
    </row>
    <row r="15" spans="1:11" ht="15.75" x14ac:dyDescent="0.25">
      <c r="A15" s="115"/>
      <c r="B15" s="114"/>
      <c r="C15" s="114" t="s">
        <v>431</v>
      </c>
      <c r="D15" s="116" t="s">
        <v>427</v>
      </c>
      <c r="E15" s="117" t="s">
        <v>426</v>
      </c>
      <c r="F15" s="109">
        <v>10</v>
      </c>
      <c r="G15" s="110">
        <v>44873</v>
      </c>
      <c r="H15" s="111">
        <v>1911</v>
      </c>
      <c r="I15" s="112">
        <v>95.238095238095241</v>
      </c>
      <c r="J15" s="113">
        <v>4.7619047619047592</v>
      </c>
      <c r="K15" s="114">
        <v>100</v>
      </c>
    </row>
    <row r="16" spans="1:11" ht="15.75" x14ac:dyDescent="0.25">
      <c r="A16" s="115"/>
      <c r="B16" s="114"/>
      <c r="C16" s="114" t="s">
        <v>425</v>
      </c>
      <c r="D16" s="116" t="s">
        <v>427</v>
      </c>
      <c r="E16" s="117" t="s">
        <v>426</v>
      </c>
      <c r="F16" s="109">
        <v>43</v>
      </c>
      <c r="G16" s="110">
        <v>44866</v>
      </c>
      <c r="H16" s="111">
        <v>6412</v>
      </c>
      <c r="I16" s="112">
        <v>142.85714285714286</v>
      </c>
      <c r="J16" s="113">
        <v>7.1428571428571388</v>
      </c>
      <c r="K16" s="114">
        <v>150</v>
      </c>
    </row>
    <row r="17" spans="1:11" ht="15.75" x14ac:dyDescent="0.25">
      <c r="A17" s="115"/>
      <c r="B17" s="114"/>
      <c r="C17" s="114" t="s">
        <v>431</v>
      </c>
      <c r="D17" s="116" t="s">
        <v>598</v>
      </c>
      <c r="E17" s="117" t="s">
        <v>426</v>
      </c>
      <c r="F17" s="109">
        <v>21</v>
      </c>
      <c r="G17" s="110">
        <v>44877</v>
      </c>
      <c r="H17" s="111">
        <v>3147</v>
      </c>
      <c r="I17" s="112">
        <v>38.095238095238095</v>
      </c>
      <c r="J17" s="113">
        <v>1.9047619047619051</v>
      </c>
      <c r="K17" s="114">
        <v>40</v>
      </c>
    </row>
    <row r="18" spans="1:11" ht="15.75" x14ac:dyDescent="0.25">
      <c r="A18" s="115"/>
      <c r="B18" s="114"/>
      <c r="C18" s="114" t="s">
        <v>431</v>
      </c>
      <c r="D18" s="116" t="s">
        <v>430</v>
      </c>
      <c r="E18" s="117" t="s">
        <v>426</v>
      </c>
      <c r="F18" s="109">
        <v>13</v>
      </c>
      <c r="G18" s="110">
        <v>44867</v>
      </c>
      <c r="H18" s="111">
        <v>7415</v>
      </c>
      <c r="I18" s="112">
        <v>38.095238095238095</v>
      </c>
      <c r="J18" s="113">
        <v>1.9047619047619051</v>
      </c>
      <c r="K18" s="114">
        <v>40</v>
      </c>
    </row>
    <row r="19" spans="1:11" ht="15.75" x14ac:dyDescent="0.25">
      <c r="A19" s="115"/>
      <c r="B19" s="114"/>
      <c r="C19" s="114" t="s">
        <v>425</v>
      </c>
      <c r="D19" s="116" t="s">
        <v>430</v>
      </c>
      <c r="E19" s="117" t="s">
        <v>426</v>
      </c>
      <c r="F19" s="109"/>
      <c r="G19" s="110">
        <v>44870</v>
      </c>
      <c r="H19" s="111">
        <v>6790</v>
      </c>
      <c r="I19" s="112">
        <v>42.87619047619048</v>
      </c>
      <c r="J19" s="113">
        <v>2.1438095238095229</v>
      </c>
      <c r="K19" s="114">
        <v>45.02</v>
      </c>
    </row>
    <row r="20" spans="1:11" ht="16.5" thickBot="1" x14ac:dyDescent="0.3">
      <c r="A20" s="127"/>
      <c r="B20" s="128"/>
      <c r="C20" s="128" t="s">
        <v>431</v>
      </c>
      <c r="D20" s="129" t="s">
        <v>430</v>
      </c>
      <c r="E20" s="130" t="s">
        <v>426</v>
      </c>
      <c r="F20" s="138">
        <v>28</v>
      </c>
      <c r="G20" s="131">
        <v>44885</v>
      </c>
      <c r="H20" s="132">
        <v>3480</v>
      </c>
      <c r="I20" s="133">
        <v>38.095238095238095</v>
      </c>
      <c r="J20" s="134">
        <v>1.9047619047619051</v>
      </c>
      <c r="K20" s="128">
        <v>40</v>
      </c>
    </row>
    <row r="21" spans="1:11" ht="16.5" thickBot="1" x14ac:dyDescent="0.3">
      <c r="A21" s="127"/>
      <c r="B21" s="128"/>
      <c r="C21" s="144" t="s">
        <v>431</v>
      </c>
      <c r="D21" s="129"/>
      <c r="E21" s="130" t="s">
        <v>423</v>
      </c>
      <c r="F21" s="138">
        <v>6</v>
      </c>
      <c r="G21" s="131">
        <v>44867</v>
      </c>
      <c r="H21" s="132">
        <v>14082</v>
      </c>
      <c r="I21" s="133">
        <f>K21/105%</f>
        <v>104.17142857142856</v>
      </c>
      <c r="J21" s="134">
        <f>K21-I21</f>
        <v>5.2085714285714317</v>
      </c>
      <c r="K21" s="128">
        <v>109.38</v>
      </c>
    </row>
    <row r="22" spans="1:11" ht="15.75" x14ac:dyDescent="0.25">
      <c r="A22" s="107"/>
      <c r="B22" s="139"/>
      <c r="C22" s="139"/>
      <c r="D22" s="140"/>
      <c r="E22" s="141"/>
      <c r="F22" s="142"/>
      <c r="G22" s="107"/>
      <c r="H22" s="143"/>
      <c r="I22" s="108"/>
      <c r="J22" s="108"/>
      <c r="K22" s="139"/>
    </row>
    <row r="23" spans="1:11" ht="15.75" x14ac:dyDescent="0.25">
      <c r="A23" s="107"/>
      <c r="B23" s="139"/>
      <c r="C23" s="139"/>
      <c r="D23" s="140"/>
      <c r="E23" s="141"/>
      <c r="F23" s="142"/>
      <c r="G23" s="107"/>
      <c r="H23" s="143"/>
      <c r="I23" s="108">
        <f>SUM(I2:I22)</f>
        <v>1913.847619047619</v>
      </c>
      <c r="J23" s="108">
        <f t="shared" ref="J23:K23" si="0">SUM(J2:J22)</f>
        <v>95.69238095238093</v>
      </c>
      <c r="K23" s="108">
        <f t="shared" si="0"/>
        <v>2009.54</v>
      </c>
    </row>
    <row r="24" spans="1:11" ht="15.75" x14ac:dyDescent="0.25">
      <c r="A24" s="107"/>
      <c r="B24" s="139"/>
      <c r="C24" s="139"/>
      <c r="D24" s="140"/>
      <c r="E24" s="141"/>
      <c r="F24" s="142"/>
      <c r="G24" s="107"/>
      <c r="H24" s="143"/>
      <c r="I24" s="108"/>
      <c r="J24" s="108"/>
      <c r="K24" s="139"/>
    </row>
    <row r="25" spans="1:11" ht="15.75" x14ac:dyDescent="0.25">
      <c r="A25" s="107"/>
      <c r="B25" s="139"/>
      <c r="C25" s="139"/>
      <c r="D25" s="140"/>
      <c r="E25" s="141"/>
      <c r="F25" s="142"/>
      <c r="G25" s="107"/>
      <c r="H25" s="143"/>
      <c r="I25" s="108"/>
      <c r="J25" s="108"/>
      <c r="K25" s="139"/>
    </row>
    <row r="26" spans="1:11" ht="15.75" x14ac:dyDescent="0.25">
      <c r="A26" s="107"/>
      <c r="B26" s="139"/>
      <c r="C26" s="139"/>
      <c r="D26" s="140"/>
      <c r="E26" s="141"/>
      <c r="F26" s="142"/>
      <c r="G26" s="107"/>
      <c r="H26" s="143"/>
      <c r="I26" s="108"/>
      <c r="J26" s="108"/>
      <c r="K26" s="139"/>
    </row>
    <row r="28" spans="1:11" ht="15.75" thickBot="1" x14ac:dyDescent="0.3"/>
    <row r="29" spans="1:11" ht="48" thickBot="1" x14ac:dyDescent="0.3">
      <c r="A29" s="99" t="s">
        <v>438</v>
      </c>
      <c r="B29" s="100" t="s">
        <v>443</v>
      </c>
      <c r="C29" s="100" t="s">
        <v>442</v>
      </c>
      <c r="D29" s="101" t="s">
        <v>441</v>
      </c>
      <c r="E29" s="101" t="s">
        <v>440</v>
      </c>
      <c r="F29" s="101" t="s">
        <v>439</v>
      </c>
      <c r="G29" s="102" t="s">
        <v>438</v>
      </c>
      <c r="H29" s="101" t="s">
        <v>437</v>
      </c>
      <c r="I29" s="103" t="s">
        <v>436</v>
      </c>
      <c r="J29" s="104" t="s">
        <v>435</v>
      </c>
      <c r="K29" s="100" t="s">
        <v>434</v>
      </c>
    </row>
    <row r="30" spans="1:11" ht="15.75" x14ac:dyDescent="0.25">
      <c r="A30" s="135"/>
      <c r="B30" s="126"/>
      <c r="C30" s="126" t="s">
        <v>428</v>
      </c>
      <c r="D30" s="136" t="s">
        <v>429</v>
      </c>
      <c r="E30" s="137" t="s">
        <v>423</v>
      </c>
      <c r="F30" s="121">
        <v>29</v>
      </c>
      <c r="G30" s="122">
        <v>44886</v>
      </c>
      <c r="H30" s="123">
        <v>85187</v>
      </c>
      <c r="I30" s="124">
        <v>128.57142857142856</v>
      </c>
      <c r="J30" s="125">
        <v>6.4285714285714448</v>
      </c>
      <c r="K30" s="126">
        <v>135</v>
      </c>
    </row>
    <row r="31" spans="1:11" ht="15.75" x14ac:dyDescent="0.25">
      <c r="A31" s="115"/>
      <c r="B31" s="114"/>
      <c r="C31" s="114" t="s">
        <v>428</v>
      </c>
      <c r="D31" s="116" t="s">
        <v>432</v>
      </c>
      <c r="E31" s="117" t="s">
        <v>426</v>
      </c>
      <c r="F31" s="109">
        <v>44</v>
      </c>
      <c r="G31" s="110">
        <v>44886</v>
      </c>
      <c r="H31" s="111">
        <v>4728</v>
      </c>
      <c r="I31" s="112">
        <v>209.52380952380952</v>
      </c>
      <c r="J31" s="113">
        <v>10.476190476190482</v>
      </c>
      <c r="K31" s="114">
        <v>220</v>
      </c>
    </row>
    <row r="32" spans="1:11" ht="15.75" x14ac:dyDescent="0.25">
      <c r="A32" s="115"/>
      <c r="B32" s="114"/>
      <c r="C32" s="114" t="s">
        <v>428</v>
      </c>
      <c r="D32" s="116" t="s">
        <v>429</v>
      </c>
      <c r="E32" s="117" t="s">
        <v>423</v>
      </c>
      <c r="F32" s="106">
        <v>55</v>
      </c>
      <c r="G32" s="110">
        <v>44889</v>
      </c>
      <c r="H32" s="111">
        <v>52356</v>
      </c>
      <c r="I32" s="112">
        <v>109.51428571428571</v>
      </c>
      <c r="J32" s="113">
        <v>5.4757142857142895</v>
      </c>
      <c r="K32" s="114">
        <v>114.99</v>
      </c>
    </row>
    <row r="33" spans="1:11" ht="15.75" x14ac:dyDescent="0.25">
      <c r="A33" s="115"/>
      <c r="B33" s="114"/>
      <c r="C33" s="114" t="s">
        <v>428</v>
      </c>
      <c r="D33" s="116" t="s">
        <v>599</v>
      </c>
      <c r="E33" s="117" t="s">
        <v>423</v>
      </c>
      <c r="F33" s="109">
        <v>22</v>
      </c>
      <c r="G33" s="110">
        <v>44878</v>
      </c>
      <c r="H33" s="111">
        <v>61434</v>
      </c>
      <c r="I33" s="112">
        <v>200</v>
      </c>
      <c r="J33" s="113">
        <v>10</v>
      </c>
      <c r="K33" s="114">
        <v>210</v>
      </c>
    </row>
    <row r="34" spans="1:11" ht="15.75" x14ac:dyDescent="0.25">
      <c r="A34" s="115"/>
      <c r="B34" s="114"/>
      <c r="C34" s="114" t="s">
        <v>428</v>
      </c>
      <c r="D34" s="116" t="s">
        <v>429</v>
      </c>
      <c r="E34" s="117" t="s">
        <v>423</v>
      </c>
      <c r="F34" s="109">
        <v>28</v>
      </c>
      <c r="G34" s="110">
        <v>44881</v>
      </c>
      <c r="H34" s="111">
        <v>44209</v>
      </c>
      <c r="I34" s="112">
        <v>123.87619047619046</v>
      </c>
      <c r="J34" s="113">
        <v>6.1938095238095343</v>
      </c>
      <c r="K34" s="114">
        <v>130.07</v>
      </c>
    </row>
    <row r="35" spans="1:11" ht="15.75" x14ac:dyDescent="0.25">
      <c r="A35" s="115"/>
      <c r="B35" s="114"/>
      <c r="C35" s="114" t="s">
        <v>428</v>
      </c>
      <c r="D35" s="116" t="s">
        <v>429</v>
      </c>
      <c r="E35" s="117" t="s">
        <v>423</v>
      </c>
      <c r="F35" s="109">
        <v>34</v>
      </c>
      <c r="G35" s="110">
        <v>44878</v>
      </c>
      <c r="H35" s="111">
        <v>19972</v>
      </c>
      <c r="I35" s="112">
        <v>95.238095238095241</v>
      </c>
      <c r="J35" s="113">
        <v>4.7619047619047592</v>
      </c>
      <c r="K35" s="114">
        <v>100</v>
      </c>
    </row>
    <row r="36" spans="1:11" ht="15.75" x14ac:dyDescent="0.25">
      <c r="A36" s="115"/>
      <c r="B36" s="114"/>
      <c r="C36" s="114" t="s">
        <v>428</v>
      </c>
      <c r="D36" s="116" t="s">
        <v>429</v>
      </c>
      <c r="E36" s="117" t="s">
        <v>423</v>
      </c>
      <c r="F36" s="109">
        <v>38</v>
      </c>
      <c r="G36" s="110">
        <v>44873</v>
      </c>
      <c r="H36" s="111">
        <v>29639</v>
      </c>
      <c r="I36" s="112">
        <v>119.05714285714286</v>
      </c>
      <c r="J36" s="113">
        <v>5.9528571428571411</v>
      </c>
      <c r="K36" s="114">
        <v>125.01</v>
      </c>
    </row>
    <row r="37" spans="1:11" ht="15.75" x14ac:dyDescent="0.25">
      <c r="A37" s="115"/>
      <c r="B37" s="114"/>
      <c r="C37" s="114" t="s">
        <v>428</v>
      </c>
      <c r="D37" s="116" t="s">
        <v>432</v>
      </c>
      <c r="E37" s="117" t="s">
        <v>423</v>
      </c>
      <c r="F37" s="120">
        <v>41</v>
      </c>
      <c r="G37" s="110">
        <v>44873</v>
      </c>
      <c r="H37" s="111">
        <v>285876</v>
      </c>
      <c r="I37" s="112">
        <v>209.52380952380952</v>
      </c>
      <c r="J37" s="113">
        <v>10.476190476190482</v>
      </c>
      <c r="K37" s="114">
        <v>220</v>
      </c>
    </row>
    <row r="38" spans="1:11" ht="15.75" x14ac:dyDescent="0.25">
      <c r="A38" s="115"/>
      <c r="B38" s="114"/>
      <c r="C38" s="114" t="s">
        <v>428</v>
      </c>
      <c r="D38" s="116" t="s">
        <v>432</v>
      </c>
      <c r="E38" s="117" t="s">
        <v>423</v>
      </c>
      <c r="F38" s="120">
        <v>42</v>
      </c>
      <c r="G38" s="110">
        <v>44870</v>
      </c>
      <c r="H38" s="111">
        <v>256215</v>
      </c>
      <c r="I38" s="112">
        <v>209.52380952380952</v>
      </c>
      <c r="J38" s="113">
        <v>10.476190476190482</v>
      </c>
      <c r="K38" s="114">
        <v>220</v>
      </c>
    </row>
    <row r="39" spans="1:11" ht="16.5" thickBot="1" x14ac:dyDescent="0.3">
      <c r="A39" s="127"/>
      <c r="B39" s="128"/>
      <c r="C39" s="128" t="s">
        <v>428</v>
      </c>
      <c r="D39" s="129" t="s">
        <v>429</v>
      </c>
      <c r="E39" s="130" t="s">
        <v>423</v>
      </c>
      <c r="F39" s="138">
        <v>56</v>
      </c>
      <c r="G39" s="131">
        <v>44867</v>
      </c>
      <c r="H39" s="132"/>
      <c r="I39" s="133">
        <v>114.28571428571428</v>
      </c>
      <c r="J39" s="134">
        <v>5.7142857142857224</v>
      </c>
      <c r="K39" s="128">
        <v>120</v>
      </c>
    </row>
    <row r="41" spans="1:11" x14ac:dyDescent="0.25">
      <c r="I41" s="67">
        <f>SUM(I30:I40)</f>
        <v>1519.1142857142854</v>
      </c>
      <c r="J41" s="67">
        <f t="shared" ref="J41:K41" si="1">SUM(J30:J40)</f>
        <v>75.955714285714336</v>
      </c>
      <c r="K41" s="67">
        <f t="shared" si="1"/>
        <v>1595.07</v>
      </c>
    </row>
    <row r="42" spans="1:11" x14ac:dyDescent="0.25">
      <c r="I42">
        <f>I41/2</f>
        <v>759.55714285714271</v>
      </c>
      <c r="K42" s="29"/>
    </row>
  </sheetData>
  <autoFilter ref="A1:K1" xr:uid="{00000000-0009-0000-0000-00000C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Consolidated P &amp; L</vt:lpstr>
      <vt:lpstr>Rak Op Stock</vt:lpstr>
      <vt:lpstr>Cl Stock RAK</vt:lpstr>
      <vt:lpstr>Cl Stock MTL-FUJ</vt:lpstr>
      <vt:lpstr>Sheet3</vt:lpstr>
      <vt:lpstr>Petty Cash Fuel RAK </vt:lpstr>
      <vt:lpstr>'Consolidated P &amp; L'!Print_Titles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Al Shamsi</dc:creator>
  <cp:lastModifiedBy>bollywoodcuisine2020@gmail.com</cp:lastModifiedBy>
  <cp:lastPrinted>2022-12-19T11:27:24Z</cp:lastPrinted>
  <dcterms:created xsi:type="dcterms:W3CDTF">2015-06-05T18:17:20Z</dcterms:created>
  <dcterms:modified xsi:type="dcterms:W3CDTF">2025-10-24T05:31:23Z</dcterms:modified>
</cp:coreProperties>
</file>